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Hoja1!$A$1:$G$479</definedName>
  </definedNames>
  <calcPr calcId="144525"/>
</workbook>
</file>

<file path=xl/calcChain.xml><?xml version="1.0" encoding="utf-8"?>
<calcChain xmlns="http://schemas.openxmlformats.org/spreadsheetml/2006/main">
  <c r="E463" i="1" l="1"/>
  <c r="D463" i="1"/>
  <c r="C463" i="1"/>
  <c r="E441" i="1"/>
  <c r="E422" i="1"/>
  <c r="E408" i="1"/>
  <c r="E401" i="1"/>
  <c r="C387" i="1"/>
  <c r="E378" i="1"/>
  <c r="D378" i="1"/>
  <c r="C378" i="1"/>
  <c r="E357" i="1"/>
  <c r="D357" i="1"/>
  <c r="C357" i="1"/>
  <c r="E339" i="1"/>
  <c r="D339" i="1"/>
  <c r="C339" i="1"/>
  <c r="D314" i="1"/>
  <c r="C314" i="1"/>
  <c r="C257" i="1"/>
  <c r="C213" i="1"/>
  <c r="C206" i="1"/>
  <c r="C199" i="1"/>
  <c r="C192" i="1"/>
  <c r="F184" i="1"/>
  <c r="E184" i="1"/>
  <c r="D184" i="1"/>
  <c r="C162" i="1"/>
  <c r="C153" i="1"/>
  <c r="E146" i="1"/>
  <c r="D132" i="1"/>
  <c r="C132" i="1"/>
  <c r="E132" i="1" s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D113" i="1"/>
  <c r="C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D85" i="1"/>
  <c r="E85" i="1" s="1"/>
  <c r="C85" i="1"/>
  <c r="E84" i="1"/>
  <c r="E83" i="1"/>
  <c r="E82" i="1"/>
  <c r="C72" i="1"/>
  <c r="C65" i="1"/>
  <c r="C54" i="1"/>
  <c r="F43" i="1"/>
  <c r="E43" i="1"/>
  <c r="D43" i="1"/>
  <c r="C43" i="1"/>
  <c r="E35" i="1"/>
  <c r="D35" i="1"/>
  <c r="C35" i="1"/>
  <c r="E23" i="1"/>
  <c r="C23" i="1"/>
  <c r="E113" i="1" l="1"/>
  <c r="E450" i="1"/>
  <c r="E414" i="1"/>
</calcChain>
</file>

<file path=xl/sharedStrings.xml><?xml version="1.0" encoding="utf-8"?>
<sst xmlns="http://schemas.openxmlformats.org/spreadsheetml/2006/main" count="389" uniqueCount="328">
  <si>
    <t xml:space="preserve">NOTAS A LOS ESTADOS FINANCIEROS </t>
  </si>
  <si>
    <t>Al 31 de Marzo del 2015</t>
  </si>
  <si>
    <t>Ente Público:</t>
  </si>
  <si>
    <t>UNIVERSIDAD POLITECNICA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</si>
  <si>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</si>
  <si>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</si>
  <si>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</si>
  <si>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</si>
  <si>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</si>
  <si>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</si>
  <si>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</si>
  <si>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</si>
  <si>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</si>
  <si>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</si>
  <si>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NO APLICA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</si>
  <si>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</si>
  <si>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</si>
  <si>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</si>
  <si>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</si>
  <si>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</si>
  <si>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</si>
  <si>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</si>
  <si>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</si>
  <si>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</si>
  <si>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</si>
  <si>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</si>
  <si>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</si>
  <si>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DEUDORES POR ANTICIPOS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</si>
  <si>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</si>
  <si>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</si>
  <si>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</si>
  <si>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</si>
  <si>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</si>
  <si>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</si>
  <si>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</si>
  <si>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</si>
  <si>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</si>
  <si>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</si>
  <si>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</si>
  <si>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</si>
  <si>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</si>
  <si>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</si>
  <si>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</si>
  <si>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</si>
  <si>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</si>
  <si>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</si>
  <si>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</si>
  <si>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</si>
  <si>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</si>
  <si>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</si>
  <si>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</si>
  <si>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</si>
  <si>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</si>
  <si>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</si>
  <si>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</si>
  <si>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</si>
  <si>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</si>
  <si>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</si>
  <si>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</si>
  <si>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</si>
  <si>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</si>
  <si>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</si>
  <si>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</si>
  <si>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</si>
  <si>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</si>
  <si>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</si>
  <si>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</si>
  <si>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</si>
  <si>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</si>
  <si>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</si>
  <si>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</si>
  <si>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</si>
  <si>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</si>
  <si>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</si>
  <si>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</si>
  <si>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</si>
  <si>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</si>
  <si>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</si>
  <si>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</si>
  <si>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</si>
  <si>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</si>
  <si>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</si>
  <si>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</si>
  <si>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</si>
  <si>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</si>
  <si>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</si>
  <si>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</si>
  <si>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</si>
  <si>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</si>
  <si>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</si>
  <si>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</si>
  <si>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</si>
  <si>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</si>
  <si>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</si>
  <si>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</si>
  <si>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</si>
  <si>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</si>
  <si>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</si>
  <si>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</si>
  <si>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</si>
  <si>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1254159700  LICENCIAS INFORMATIC</t>
  </si>
  <si>
    <t>1250   ACTIVOS INTANGIBLES</t>
  </si>
  <si>
    <t>1265959701  AMORTIZACIÓN DE LICE</t>
  </si>
  <si>
    <t>1265  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</si>
  <si>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</si>
  <si>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</si>
  <si>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</si>
  <si>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</si>
  <si>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</si>
  <si>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</si>
  <si>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</si>
  <si>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</si>
  <si>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</si>
  <si>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</si>
  <si>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</si>
  <si>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</si>
  <si>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</si>
  <si>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</si>
  <si>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</si>
  <si>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</si>
  <si>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</si>
  <si>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2117918002  CAP 2%</t>
  </si>
  <si>
    <t>2117918003  RAPCE 5 AL MILLAR</t>
  </si>
  <si>
    <t>2119904005  CXP POR REMANENTES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</si>
  <si>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</si>
  <si>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</si>
  <si>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</si>
  <si>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</si>
  <si>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2161002002  DEPÓSITOS EN ARRENDAMIENTOS</t>
  </si>
  <si>
    <t>2160  FONDOS Y BIENES DE TERCEROS EN GAR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</si>
  <si>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</si>
  <si>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</si>
  <si>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</si>
  <si>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</si>
  <si>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</si>
  <si>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</si>
  <si>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</si>
  <si>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</si>
  <si>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</si>
  <si>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4151510255  POR CONCEPTO DE RENT</t>
  </si>
  <si>
    <t>4151 Produc. Derivados del Uso y Aprov.</t>
  </si>
  <si>
    <t>4159510701  POR CONCEPTO DE FICHAS</t>
  </si>
  <si>
    <t>4159510702  POR CONCEPTO DE COLEGIATURAS</t>
  </si>
  <si>
    <t>4159510710  REEXPEDICION DE CREDENCIALES</t>
  </si>
  <si>
    <t>4159510715  GESTORIA DE TITULACION</t>
  </si>
  <si>
    <t>4159511100  OTROS</t>
  </si>
  <si>
    <t>4159 Otros Productos que Generan Ing.</t>
  </si>
  <si>
    <t>4150 Productos de Tipo Corriente</t>
  </si>
  <si>
    <t>4162610061  SANCIONES</t>
  </si>
  <si>
    <t>4162 Multas</t>
  </si>
  <si>
    <t>4160 Aprovechamientos de Tipo Corriente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</si>
  <si>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</si>
  <si>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</si>
  <si>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</si>
  <si>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</si>
  <si>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</si>
  <si>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</si>
  <si>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</si>
  <si>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</si>
  <si>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</si>
  <si>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4221914000  AYUDAS Y SUBSIDIOS</t>
  </si>
  <si>
    <t>4221 Trans. Internas y Asig. al Secto</t>
  </si>
  <si>
    <t>4220 Transferencias, Asignaciones, Subs.</t>
  </si>
  <si>
    <t>PARTICIPACIONES, APORTACIONES</t>
  </si>
  <si>
    <t>ERA-02 OTROS INGRESOS Y BENEFICIOS</t>
  </si>
  <si>
    <t>4311 Int.Ganados de Val.,Créditos, Bonos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</si>
  <si>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</si>
  <si>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</si>
  <si>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</si>
  <si>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</si>
  <si>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</si>
  <si>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</si>
  <si>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5113132000  PRIMAS DE VACAS., D</t>
  </si>
  <si>
    <t>5114141000  APORTACIONES DE SEGURIDAD SOCIAL</t>
  </si>
  <si>
    <t>5114142000  APORTACIONES A FONDOS DE VIVIENDA</t>
  </si>
  <si>
    <t>5114143000  APORT. S. RETIRO.</t>
  </si>
  <si>
    <t>5115153000  PRESTACIONES Y HABERES DE RETIRO</t>
  </si>
  <si>
    <t>5115154000  PRESTACIONES CONTRACTUALES</t>
  </si>
  <si>
    <t>5121214000  MAT.,UTILES Y EQUIPO</t>
  </si>
  <si>
    <t>5122221000  ALIMENTACIÓN DE PERSONAS</t>
  </si>
  <si>
    <t>5124246000  MATERIAL ELECTRICO Y ELECTRONICO</t>
  </si>
  <si>
    <t>5124247000  ARTICULOS METALICOS</t>
  </si>
  <si>
    <t>5124249000  OTROS MATERIALES Y A</t>
  </si>
  <si>
    <t>5125251000  SUSTANCIAS QUÍMICAS</t>
  </si>
  <si>
    <t>5125255000  MAT., ACCESORIOS Y</t>
  </si>
  <si>
    <t>5126261000  COMBUSTIBLES, LUBRI</t>
  </si>
  <si>
    <t>5129293000  REF. A. EQ. EDU Y R</t>
  </si>
  <si>
    <t>5129294000  REFACCIONES Y ACCESO</t>
  </si>
  <si>
    <t>5129295000  REF. MÉD. Y LAB.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</si>
  <si>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</si>
  <si>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</si>
  <si>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</si>
  <si>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</si>
  <si>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</si>
  <si>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</si>
  <si>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5133333000  SERVS. CONSULT. ADM</t>
  </si>
  <si>
    <t>5133334000  CAPACITACIÓN</t>
  </si>
  <si>
    <t>5133336000  SERVS. APOYO ADMVO.</t>
  </si>
  <si>
    <t>5133338000  SERVICIOS DE VIGILANCIA</t>
  </si>
  <si>
    <t>5134341000  SERVICIOS FINANCIEROS Y BANCARIOS</t>
  </si>
  <si>
    <t>5134344000  SEGUROS DE RESPONSAB</t>
  </si>
  <si>
    <t>5134345000  SEGUROS DE BIENES PATRIMONIALES</t>
  </si>
  <si>
    <t>5135355000  REPAR. Y MTTO. DE EQ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</si>
  <si>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</si>
  <si>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</si>
  <si>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</si>
  <si>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</si>
  <si>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</si>
  <si>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</si>
  <si>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</si>
  <si>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</si>
  <si>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5138384000  EXPOSICIONES</t>
  </si>
  <si>
    <t>5138385000  GASTOS  DE REPRESENTACION</t>
  </si>
  <si>
    <t>5139392000  OTROS IMPUESTOS Y DERECHOS</t>
  </si>
  <si>
    <t>5139395000  PENAS, MULTAS</t>
  </si>
  <si>
    <t>5139398000  IMPUESTO DE NOMINA</t>
  </si>
  <si>
    <t>5139399000  OTROS SERVICIOS GENERALES</t>
  </si>
  <si>
    <t>5242442000  BECAS O. AYUDA</t>
  </si>
  <si>
    <t>5599000006  Diferencia por Redondeo</t>
  </si>
  <si>
    <t>III) NOTAS AL ESTADO DE VARIACIÓN A LA HACIEDA PÚBLICA</t>
  </si>
  <si>
    <t>VHP-01 PATRIMONIO CONTRIBUIDO</t>
  </si>
  <si>
    <t>MODIFICACION</t>
  </si>
  <si>
    <t>3110915000  BIENES MUEBLES E INMUEBLES</t>
  </si>
  <si>
    <t>3110916000  OBRA PÚBLICA</t>
  </si>
  <si>
    <t>3111825205  FAM EDU SUPERIOR BIE</t>
  </si>
  <si>
    <t>3111825206  FAM EDU SUPERIOR OBRA PUBLICA</t>
  </si>
  <si>
    <t>3111828005  FAFEF BIENES MUEBLES E INMUEBLES</t>
  </si>
  <si>
    <t>3111835000  CONVENIO BIENES MUEB</t>
  </si>
  <si>
    <t>3111836000  CONVENIO OBRA PÚBLICA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</si>
  <si>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</si>
  <si>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</si>
  <si>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</si>
  <si>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</si>
  <si>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</si>
  <si>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</si>
  <si>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</si>
  <si>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</si>
  <si>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</si>
  <si>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</si>
  <si>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</si>
  <si>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</si>
  <si>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</si>
  <si>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</si>
  <si>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</si>
  <si>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</si>
  <si>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</si>
  <si>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</si>
  <si>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</si>
  <si>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</si>
  <si>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</si>
  <si>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</si>
  <si>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</si>
  <si>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</si>
  <si>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</si>
  <si>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</si>
  <si>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</si>
  <si>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</si>
  <si>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</si>
  <si>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</si>
  <si>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1112102004  MUNICIPAL 822</t>
  </si>
  <si>
    <t>1112102005  INGRESOS PROPIOS 179</t>
  </si>
  <si>
    <t>1112102006  FAM 087</t>
  </si>
  <si>
    <t>1112102008  BANCOMER FIMES 2010</t>
  </si>
  <si>
    <t>1112102009  BANCOMER 187106785 PROMEP</t>
  </si>
  <si>
    <t>1112102010  BANCOMER 188311439  FAM</t>
  </si>
  <si>
    <t>1112102011  BANCOMER PIFI 268</t>
  </si>
  <si>
    <t>1112102012  BANCOMER 0194113209  FADOEES 2013</t>
  </si>
  <si>
    <t>1112102013  BANCOMER 0193726266 FAM 2013</t>
  </si>
  <si>
    <t>1112102015  BANCOMER 0198260206 PROD - APROV</t>
  </si>
  <si>
    <t>1112 Bancos/Tesoreria</t>
  </si>
  <si>
    <t>EFE-02 ADQ. BIENES MUEBLES E INMUEBLES</t>
  </si>
  <si>
    <t>% SUB</t>
  </si>
  <si>
    <t>1236 Construcciones en Proceso en Bienes</t>
  </si>
  <si>
    <t>INMUEBLES</t>
  </si>
  <si>
    <t>1244 Equipo de Transporte</t>
  </si>
  <si>
    <t>MUEBLES</t>
  </si>
  <si>
    <t>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</si>
  <si>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</si>
  <si>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</si>
  <si>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</si>
  <si>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2014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</si>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</sst>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-#,##0.00;&quot; &quot;"/>
    <numFmt numFmtId="165" formatCode="#,##0.0000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hadow/>
      <sz val="16"/>
      <color theme="0" tint="-0.249977111117893"/>
      <name val="Calibri"/>
      <family val="2"/>
      <scheme val="minor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4" fillId="0" borderId="0" applyFont="0" applyFill="0" applyBorder="0" applyAlignment="0" applyProtection="0"/>
  </cellStyleXfs>
  <cellXfs count="168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1" xfId="0" applyFont="1" applyFill="1" applyBorder="1" applyAlignment="1"/>
    <xf numFmtId="4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6" fillId="3" borderId="0" xfId="0" applyFont="1" applyFill="1" applyBorder="1"/>
    <xf numFmtId="4" fontId="2" fillId="3" borderId="0" xfId="0" applyNumberFormat="1" applyFont="1" applyFill="1"/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4" fontId="3" fillId="3" borderId="0" xfId="0" applyNumberFormat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1" fillId="3" borderId="0" xfId="0" applyFont="1" applyFill="1" applyBorder="1"/>
    <xf numFmtId="4" fontId="2" fillId="3" borderId="0" xfId="0" applyNumberFormat="1" applyFont="1" applyFill="1" applyBorder="1"/>
    <xf numFmtId="0" fontId="10" fillId="3" borderId="0" xfId="0" applyFont="1" applyFill="1" applyBorder="1"/>
    <xf numFmtId="49" fontId="3" fillId="2" borderId="2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" fontId="5" fillId="3" borderId="3" xfId="0" applyNumberFormat="1" applyFont="1" applyFill="1" applyBorder="1"/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4" fontId="5" fillId="3" borderId="4" xfId="0" applyNumberFormat="1" applyFont="1" applyFill="1" applyBorder="1"/>
    <xf numFmtId="164" fontId="5" fillId="3" borderId="4" xfId="0" applyNumberFormat="1" applyFont="1" applyFill="1" applyBorder="1"/>
    <xf numFmtId="4" fontId="12" fillId="0" borderId="0" xfId="0" applyNumberFormat="1" applyFont="1" applyAlignment="1">
      <alignment horizontal="center" vertical="center"/>
    </xf>
    <xf numFmtId="49" fontId="3" fillId="3" borderId="5" xfId="0" applyNumberFormat="1" applyFont="1" applyFill="1" applyBorder="1" applyAlignment="1">
      <alignment horizontal="left"/>
    </xf>
    <xf numFmtId="4" fontId="5" fillId="3" borderId="5" xfId="0" applyNumberFormat="1" applyFont="1" applyFill="1" applyBorder="1"/>
    <xf numFmtId="164" fontId="5" fillId="3" borderId="5" xfId="0" applyNumberFormat="1" applyFont="1" applyFill="1" applyBorder="1"/>
    <xf numFmtId="4" fontId="13" fillId="3" borderId="0" xfId="0" applyNumberFormat="1" applyFont="1" applyFill="1" applyBorder="1"/>
    <xf numFmtId="4" fontId="2" fillId="3" borderId="4" xfId="0" applyNumberFormat="1" applyFont="1" applyFill="1" applyBorder="1"/>
    <xf numFmtId="164" fontId="2" fillId="3" borderId="4" xfId="0" applyNumberFormat="1" applyFont="1" applyFill="1" applyBorder="1"/>
    <xf numFmtId="4" fontId="2" fillId="3" borderId="5" xfId="0" applyNumberFormat="1" applyFont="1" applyFill="1" applyBorder="1"/>
    <xf numFmtId="164" fontId="2" fillId="3" borderId="5" xfId="0" applyNumberFormat="1" applyFont="1" applyFill="1" applyBorder="1"/>
    <xf numFmtId="4" fontId="3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4" fontId="5" fillId="3" borderId="0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164" fontId="5" fillId="3" borderId="7" xfId="0" applyNumberFormat="1" applyFont="1" applyFill="1" applyBorder="1"/>
    <xf numFmtId="49" fontId="3" fillId="3" borderId="8" xfId="0" applyNumberFormat="1" applyFont="1" applyFill="1" applyBorder="1" applyAlignment="1">
      <alignment horizontal="left"/>
    </xf>
    <xf numFmtId="4" fontId="5" fillId="3" borderId="1" xfId="0" applyNumberFormat="1" applyFont="1" applyFill="1" applyBorder="1"/>
    <xf numFmtId="164" fontId="5" fillId="3" borderId="1" xfId="0" applyNumberFormat="1" applyFont="1" applyFill="1" applyBorder="1"/>
    <xf numFmtId="164" fontId="5" fillId="3" borderId="9" xfId="0" applyNumberFormat="1" applyFont="1" applyFill="1" applyBorder="1"/>
    <xf numFmtId="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4" fontId="3" fillId="3" borderId="0" xfId="0" applyNumberFormat="1" applyFont="1" applyFill="1" applyBorder="1"/>
    <xf numFmtId="164" fontId="3" fillId="3" borderId="0" xfId="0" applyNumberFormat="1" applyFont="1" applyFill="1" applyBorder="1"/>
    <xf numFmtId="4" fontId="5" fillId="3" borderId="7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left"/>
    </xf>
    <xf numFmtId="4" fontId="2" fillId="3" borderId="3" xfId="0" applyNumberFormat="1" applyFont="1" applyFill="1" applyBorder="1"/>
    <xf numFmtId="164" fontId="2" fillId="3" borderId="3" xfId="0" applyNumberFormat="1" applyFont="1" applyFill="1" applyBorder="1"/>
    <xf numFmtId="49" fontId="6" fillId="3" borderId="4" xfId="0" applyNumberFormat="1" applyFont="1" applyFill="1" applyBorder="1" applyAlignment="1">
      <alignment horizontal="left"/>
    </xf>
    <xf numFmtId="4" fontId="10" fillId="3" borderId="4" xfId="0" applyNumberFormat="1" applyFont="1" applyFill="1" applyBorder="1"/>
    <xf numFmtId="164" fontId="10" fillId="3" borderId="4" xfId="0" applyNumberFormat="1" applyFont="1" applyFill="1" applyBorder="1"/>
    <xf numFmtId="0" fontId="0" fillId="0" borderId="4" xfId="0" applyFont="1" applyBorder="1"/>
    <xf numFmtId="0" fontId="0" fillId="0" borderId="5" xfId="0" applyBorder="1"/>
    <xf numFmtId="0" fontId="2" fillId="2" borderId="2" xfId="0" applyFont="1" applyFill="1" applyBorder="1"/>
    <xf numFmtId="0" fontId="10" fillId="2" borderId="3" xfId="2" applyFont="1" applyFill="1" applyBorder="1" applyAlignment="1">
      <alignment horizontal="left" vertical="center" wrapText="1"/>
    </xf>
    <xf numFmtId="4" fontId="10" fillId="2" borderId="3" xfId="3" applyNumberFormat="1" applyFont="1" applyFill="1" applyBorder="1" applyAlignment="1">
      <alignment horizontal="center" vertical="center" wrapText="1"/>
    </xf>
    <xf numFmtId="4" fontId="10" fillId="2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4" fontId="2" fillId="0" borderId="3" xfId="0" applyNumberFormat="1" applyFont="1" applyFill="1" applyBorder="1" applyAlignment="1">
      <alignment wrapText="1"/>
    </xf>
    <xf numFmtId="4" fontId="2" fillId="0" borderId="3" xfId="0" applyNumberFormat="1" applyFont="1" applyBorder="1" applyAlignment="1"/>
    <xf numFmtId="0" fontId="2" fillId="0" borderId="6" xfId="0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4" fontId="2" fillId="0" borderId="4" xfId="3" applyNumberFormat="1" applyFont="1" applyBorder="1" applyAlignment="1"/>
    <xf numFmtId="0" fontId="2" fillId="3" borderId="6" xfId="0" applyFont="1" applyFill="1" applyBorder="1"/>
    <xf numFmtId="4" fontId="12" fillId="0" borderId="4" xfId="0" applyNumberFormat="1" applyFont="1" applyBorder="1" applyAlignment="1">
      <alignment horizontal="center" vertical="center"/>
    </xf>
    <xf numFmtId="0" fontId="2" fillId="3" borderId="8" xfId="0" applyFont="1" applyFill="1" applyBorder="1"/>
    <xf numFmtId="49" fontId="3" fillId="3" borderId="14" xfId="0" applyNumberFormat="1" applyFont="1" applyFill="1" applyBorder="1" applyAlignment="1">
      <alignment horizontal="left"/>
    </xf>
    <xf numFmtId="4" fontId="2" fillId="0" borderId="15" xfId="3" applyNumberFormat="1" applyFont="1" applyFill="1" applyBorder="1" applyAlignment="1">
      <alignment wrapText="1"/>
    </xf>
    <xf numFmtId="4" fontId="2" fillId="0" borderId="3" xfId="3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4" fontId="2" fillId="0" borderId="4" xfId="3" applyNumberFormat="1" applyFont="1" applyFill="1" applyBorder="1" applyAlignment="1">
      <alignment wrapText="1"/>
    </xf>
    <xf numFmtId="49" fontId="2" fillId="0" borderId="8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wrapText="1"/>
    </xf>
    <xf numFmtId="4" fontId="2" fillId="0" borderId="1" xfId="3" applyNumberFormat="1" applyFont="1" applyFill="1" applyBorder="1" applyAlignment="1">
      <alignment wrapText="1"/>
    </xf>
    <xf numFmtId="4" fontId="2" fillId="0" borderId="5" xfId="3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right" wrapText="1"/>
    </xf>
    <xf numFmtId="4" fontId="2" fillId="0" borderId="4" xfId="0" applyNumberFormat="1" applyFont="1" applyFill="1" applyBorder="1" applyAlignment="1">
      <alignment horizontal="right" wrapText="1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/>
    <xf numFmtId="164" fontId="3" fillId="3" borderId="5" xfId="0" applyNumberFormat="1" applyFont="1" applyFill="1" applyBorder="1"/>
    <xf numFmtId="0" fontId="10" fillId="2" borderId="2" xfId="2" applyFont="1" applyFill="1" applyBorder="1" applyAlignment="1">
      <alignment horizontal="left" vertical="center" wrapText="1"/>
    </xf>
    <xf numFmtId="4" fontId="10" fillId="2" borderId="2" xfId="3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left" wrapText="1"/>
    </xf>
    <xf numFmtId="0" fontId="10" fillId="2" borderId="3" xfId="2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left"/>
    </xf>
    <xf numFmtId="164" fontId="5" fillId="3" borderId="16" xfId="0" applyNumberFormat="1" applyFont="1" applyFill="1" applyBorder="1"/>
    <xf numFmtId="49" fontId="6" fillId="3" borderId="6" xfId="0" applyNumberFormat="1" applyFont="1" applyFill="1" applyBorder="1" applyAlignment="1">
      <alignment horizontal="left"/>
    </xf>
    <xf numFmtId="49" fontId="6" fillId="3" borderId="8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0" fontId="5" fillId="3" borderId="0" xfId="0" applyFont="1" applyFill="1"/>
    <xf numFmtId="4" fontId="5" fillId="3" borderId="0" xfId="0" applyNumberFormat="1" applyFont="1" applyFill="1"/>
    <xf numFmtId="0" fontId="10" fillId="2" borderId="2" xfId="2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left"/>
    </xf>
    <xf numFmtId="4" fontId="5" fillId="3" borderId="16" xfId="0" applyNumberFormat="1" applyFont="1" applyFill="1" applyBorder="1"/>
    <xf numFmtId="4" fontId="5" fillId="3" borderId="9" xfId="0" applyNumberFormat="1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/>
    <xf numFmtId="4" fontId="2" fillId="0" borderId="0" xfId="0" applyNumberFormat="1" applyFont="1"/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4" fontId="15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15" fillId="0" borderId="2" xfId="0" applyFont="1" applyBorder="1" applyAlignment="1">
      <alignment vertical="center" wrapText="1"/>
    </xf>
    <xf numFmtId="4" fontId="2" fillId="0" borderId="2" xfId="0" applyNumberFormat="1" applyFont="1" applyBorder="1"/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43" fontId="16" fillId="0" borderId="2" xfId="1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4" fontId="17" fillId="0" borderId="2" xfId="1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43" fontId="15" fillId="2" borderId="2" xfId="1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43" fontId="15" fillId="0" borderId="2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8" fillId="0" borderId="0" xfId="0" applyFont="1"/>
    <xf numFmtId="0" fontId="17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5" fillId="2" borderId="2" xfId="0" applyFont="1" applyFill="1" applyBorder="1" applyAlignment="1">
      <alignment vertical="center"/>
    </xf>
    <xf numFmtId="43" fontId="2" fillId="3" borderId="0" xfId="1" applyNumberFormat="1" applyFont="1" applyFill="1" applyBorder="1"/>
    <xf numFmtId="165" fontId="2" fillId="3" borderId="0" xfId="0" applyNumberFormat="1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3" fillId="3" borderId="9" xfId="0" applyNumberFormat="1" applyFont="1" applyFill="1" applyBorder="1"/>
    <xf numFmtId="164" fontId="3" fillId="3" borderId="9" xfId="0" applyNumberFormat="1" applyFont="1" applyFill="1" applyBorder="1"/>
    <xf numFmtId="0" fontId="19" fillId="3" borderId="0" xfId="0" applyFont="1" applyFill="1"/>
    <xf numFmtId="0" fontId="2" fillId="0" borderId="0" xfId="0" applyFont="1" applyBorder="1"/>
    <xf numFmtId="0" fontId="2" fillId="0" borderId="0" xfId="0" applyFont="1" applyBorder="1" applyAlignment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7"/>
  <sheetViews>
    <sheetView tabSelected="1" zoomScale="70" zoomScaleNormal="70" workbookViewId="0">
      <selection activeCell="F23" sqref="F23"/>
    </sheetView>
  </sheetViews>
  <sheetFormatPr baseColWidth="10" defaultRowHeight="12.75"/>
  <cols>
    <col min="1" max="1" width="11.42578125" style="2"/>
    <col min="2" max="2" width="70.28515625" style="2" customWidth="1"/>
    <col min="3" max="4" width="26.7109375" style="13" customWidth="1"/>
    <col min="5" max="6" width="26.7109375" style="2" customWidth="1"/>
    <col min="7" max="7" width="14.85546875" style="2" bestFit="1" customWidth="1"/>
    <col min="8" max="16384" width="11.42578125" style="2"/>
  </cols>
  <sheetData>
    <row r="2" spans="1:7" ht="4.5" customHeight="1">
      <c r="A2" s="1"/>
      <c r="B2" s="1"/>
      <c r="C2" s="1"/>
      <c r="D2" s="1"/>
      <c r="E2" s="1"/>
      <c r="F2" s="1"/>
      <c r="G2" s="1"/>
    </row>
    <row r="3" spans="1:7" ht="15" customHeight="1">
      <c r="A3" s="3" t="s">
        <v>0</v>
      </c>
      <c r="B3" s="3"/>
      <c r="C3" s="3"/>
      <c r="D3" s="3"/>
      <c r="E3" s="3"/>
      <c r="F3" s="3"/>
      <c r="G3" s="3"/>
    </row>
    <row r="4" spans="1:7" ht="24" customHeight="1">
      <c r="A4" s="3" t="s">
        <v>1</v>
      </c>
      <c r="B4" s="3"/>
      <c r="C4" s="3"/>
      <c r="D4" s="3"/>
      <c r="E4" s="3"/>
      <c r="F4" s="3"/>
      <c r="G4" s="3"/>
    </row>
    <row r="5" spans="1:7">
      <c r="B5" s="4"/>
      <c r="C5" s="5"/>
      <c r="D5" s="6"/>
      <c r="E5" s="7"/>
      <c r="F5" s="7"/>
    </row>
    <row r="7" spans="1:7">
      <c r="B7" s="8" t="s">
        <v>2</v>
      </c>
      <c r="C7" s="9" t="s">
        <v>3</v>
      </c>
      <c r="D7" s="10"/>
      <c r="E7" s="11"/>
      <c r="F7" s="12"/>
    </row>
    <row r="9" spans="1:7" ht="15">
      <c r="A9" s="14" t="s">
        <v>4</v>
      </c>
      <c r="B9" s="14"/>
      <c r="C9" s="14"/>
      <c r="D9" s="14"/>
      <c r="E9" s="14"/>
      <c r="F9" s="14"/>
      <c r="G9" s="14"/>
    </row>
    <row r="10" spans="1:7">
      <c r="B10" s="15"/>
      <c r="C10" s="16"/>
      <c r="D10" s="10"/>
      <c r="E10" s="11"/>
      <c r="F10" s="12"/>
    </row>
    <row r="11" spans="1:7">
      <c r="B11" s="17" t="s">
        <v>5</v>
      </c>
      <c r="C11" s="6"/>
      <c r="D11" s="6"/>
      <c r="E11" s="7"/>
      <c r="F11" s="7"/>
    </row>
    <row r="12" spans="1:7">
      <c r="B12" s="6"/>
      <c r="C12" s="6"/>
      <c r="D12" s="6"/>
      <c r="E12" s="7"/>
      <c r="F12" s="7"/>
    </row>
    <row r="13" spans="1:7">
      <c r="B13" s="18" t="s">
        <v>6</v>
      </c>
      <c r="C13" s="6"/>
      <c r="D13" s="6"/>
      <c r="E13" s="7"/>
      <c r="F13" s="7"/>
    </row>
    <row r="14" spans="1:7">
      <c r="C14" s="5"/>
    </row>
    <row r="15" spans="1:7">
      <c r="B15" s="19" t="s">
        <v>7</v>
      </c>
      <c r="C15" s="20"/>
      <c r="D15" s="20"/>
      <c r="E15" s="11"/>
    </row>
    <row r="16" spans="1:7">
      <c r="B16" s="21"/>
      <c r="C16" s="20"/>
      <c r="D16" s="20"/>
      <c r="E16" s="11"/>
    </row>
    <row r="17" spans="2:5">
      <c r="B17" s="22" t="s">
        <v>8</v>
      </c>
      <c r="C17" s="23" t="s">
        <v>9</v>
      </c>
      <c r="D17" s="23" t="s">
        <v>10</v>
      </c>
      <c r="E17" s="24" t="s">
        <v>11</v>
      </c>
    </row>
    <row r="18" spans="2:5">
      <c r="B18" s="25" t="s">
        <v>12</v>
      </c>
      <c r="C18" s="26"/>
      <c r="D18" s="26"/>
      <c r="E18" s="27">
        <v>0</v>
      </c>
    </row>
    <row r="19" spans="2:5">
      <c r="B19" s="28"/>
      <c r="C19" s="29"/>
      <c r="D19" s="29"/>
      <c r="E19" s="30">
        <v>0</v>
      </c>
    </row>
    <row r="20" spans="2:5" ht="21">
      <c r="B20" s="28" t="s">
        <v>13</v>
      </c>
      <c r="C20" s="29"/>
      <c r="D20" s="31" t="s">
        <v>14</v>
      </c>
      <c r="E20" s="30">
        <v>0</v>
      </c>
    </row>
    <row r="21" spans="2:5">
      <c r="B21" s="28"/>
      <c r="C21" s="29"/>
      <c r="D21" s="29"/>
      <c r="E21" s="30">
        <v>0</v>
      </c>
    </row>
    <row r="22" spans="2:5">
      <c r="B22" s="32" t="s">
        <v>15</v>
      </c>
      <c r="C22" s="33"/>
      <c r="D22" s="33"/>
      <c r="E22" s="34">
        <v>0</v>
      </c>
    </row>
    <row r="23" spans="2:5">
      <c r="B23" s="21"/>
      <c r="C23" s="23">
        <f>SUM(C18:C22)</f>
        <v>0</v>
      </c>
      <c r="D23" s="23"/>
      <c r="E23" s="24">
        <f t="shared" ref="E23" si="0">SUM(E18:E22)</f>
        <v>0</v>
      </c>
    </row>
    <row r="24" spans="2:5">
      <c r="B24" s="21"/>
      <c r="C24" s="20"/>
      <c r="D24" s="20"/>
      <c r="E24" s="11"/>
    </row>
    <row r="25" spans="2:5">
      <c r="B25" s="21"/>
      <c r="C25" s="20"/>
      <c r="D25" s="20"/>
      <c r="E25" s="11"/>
    </row>
    <row r="26" spans="2:5">
      <c r="B26" s="21"/>
      <c r="C26" s="20"/>
      <c r="D26" s="20"/>
      <c r="E26" s="11"/>
    </row>
    <row r="27" spans="2:5">
      <c r="B27" s="19" t="s">
        <v>16</v>
      </c>
      <c r="C27" s="35"/>
      <c r="D27" s="20"/>
      <c r="E27" s="11"/>
    </row>
    <row r="29" spans="2:5">
      <c r="B29" s="22" t="s">
        <v>17</v>
      </c>
      <c r="C29" s="23" t="s">
        <v>9</v>
      </c>
      <c r="D29" s="23" t="s">
        <v>18</v>
      </c>
      <c r="E29" s="24" t="s">
        <v>19</v>
      </c>
    </row>
    <row r="30" spans="2:5">
      <c r="B30" s="28" t="s">
        <v>20</v>
      </c>
      <c r="C30" s="36"/>
      <c r="D30" s="36"/>
      <c r="E30" s="37"/>
    </row>
    <row r="31" spans="2:5">
      <c r="B31" s="28"/>
      <c r="C31" s="36"/>
      <c r="D31" s="36"/>
      <c r="E31" s="37"/>
    </row>
    <row r="32" spans="2:5" ht="21">
      <c r="B32" s="28" t="s">
        <v>21</v>
      </c>
      <c r="C32" s="36"/>
      <c r="D32" s="31" t="s">
        <v>14</v>
      </c>
      <c r="E32" s="37"/>
    </row>
    <row r="33" spans="2:6">
      <c r="B33" s="28"/>
      <c r="C33" s="36"/>
      <c r="D33" s="36"/>
      <c r="E33" s="37"/>
    </row>
    <row r="34" spans="2:6">
      <c r="B34" s="32"/>
      <c r="C34" s="38"/>
      <c r="D34" s="38"/>
      <c r="E34" s="39"/>
    </row>
    <row r="35" spans="2:6">
      <c r="C35" s="23">
        <f>SUM(C30:C34)</f>
        <v>0</v>
      </c>
      <c r="D35" s="23">
        <f t="shared" ref="D35:E35" si="1">SUM(D30:D34)</f>
        <v>0</v>
      </c>
      <c r="E35" s="24">
        <f t="shared" si="1"/>
        <v>0</v>
      </c>
    </row>
    <row r="36" spans="2:6">
      <c r="C36" s="40"/>
      <c r="D36" s="40"/>
      <c r="E36" s="41"/>
    </row>
    <row r="38" spans="2:6">
      <c r="B38" s="22" t="s">
        <v>22</v>
      </c>
      <c r="C38" s="23" t="s">
        <v>9</v>
      </c>
      <c r="D38" s="23" t="s">
        <v>23</v>
      </c>
      <c r="E38" s="24" t="s">
        <v>24</v>
      </c>
      <c r="F38" s="24" t="s">
        <v>25</v>
      </c>
    </row>
    <row r="39" spans="2:6">
      <c r="B39" s="28" t="s">
        <v>26</v>
      </c>
      <c r="C39" s="36"/>
      <c r="D39" s="36"/>
      <c r="E39" s="37"/>
      <c r="F39" s="37"/>
    </row>
    <row r="40" spans="2:6">
      <c r="B40" s="28"/>
      <c r="C40" s="36"/>
      <c r="D40" s="36"/>
      <c r="E40" s="37"/>
      <c r="F40" s="37"/>
    </row>
    <row r="41" spans="2:6" ht="21">
      <c r="B41" s="28" t="s">
        <v>27</v>
      </c>
      <c r="C41" s="36"/>
      <c r="D41" s="31" t="s">
        <v>14</v>
      </c>
      <c r="E41" s="37"/>
      <c r="F41" s="37"/>
    </row>
    <row r="42" spans="2:6">
      <c r="B42" s="32"/>
      <c r="C42" s="38"/>
      <c r="D42" s="38"/>
      <c r="E42" s="39"/>
      <c r="F42" s="39"/>
    </row>
    <row r="43" spans="2:6">
      <c r="C43" s="23">
        <f>SUM(C38:C42)</f>
        <v>0</v>
      </c>
      <c r="D43" s="23">
        <f t="shared" ref="D43:F43" si="2">SUM(D38:D42)</f>
        <v>0</v>
      </c>
      <c r="E43" s="24">
        <f t="shared" si="2"/>
        <v>0</v>
      </c>
      <c r="F43" s="24">
        <f t="shared" si="2"/>
        <v>0</v>
      </c>
    </row>
    <row r="47" spans="2:6">
      <c r="B47" s="19" t="s">
        <v>28</v>
      </c>
    </row>
    <row r="48" spans="2:6">
      <c r="B48" s="42"/>
    </row>
    <row r="49" spans="2:7">
      <c r="B49" s="22" t="s">
        <v>29</v>
      </c>
      <c r="C49" s="23" t="s">
        <v>9</v>
      </c>
      <c r="D49" s="23" t="s">
        <v>30</v>
      </c>
    </row>
    <row r="50" spans="2:7">
      <c r="B50" s="25" t="s">
        <v>31</v>
      </c>
      <c r="C50" s="26"/>
      <c r="D50" s="26"/>
    </row>
    <row r="51" spans="2:7" ht="21">
      <c r="B51" s="28"/>
      <c r="C51" s="31" t="s">
        <v>14</v>
      </c>
      <c r="D51" s="29"/>
    </row>
    <row r="52" spans="2:7">
      <c r="B52" s="28" t="s">
        <v>32</v>
      </c>
      <c r="C52" s="29"/>
      <c r="D52" s="29"/>
    </row>
    <row r="53" spans="2:7">
      <c r="B53" s="32"/>
      <c r="C53" s="33"/>
      <c r="D53" s="33"/>
    </row>
    <row r="54" spans="2:7">
      <c r="B54" s="43"/>
      <c r="C54" s="23">
        <f>SUM(C49:C53)</f>
        <v>0</v>
      </c>
      <c r="D54" s="23"/>
    </row>
    <row r="55" spans="2:7">
      <c r="B55" s="43"/>
      <c r="C55" s="44"/>
      <c r="D55" s="44"/>
    </row>
    <row r="56" spans="2:7">
      <c r="B56" s="43"/>
      <c r="C56" s="44"/>
      <c r="D56" s="44"/>
    </row>
    <row r="58" spans="2:7">
      <c r="B58" s="19" t="s">
        <v>33</v>
      </c>
    </row>
    <row r="59" spans="2:7">
      <c r="B59" s="42"/>
    </row>
    <row r="60" spans="2:7">
      <c r="B60" s="22" t="s">
        <v>34</v>
      </c>
      <c r="C60" s="23" t="s">
        <v>9</v>
      </c>
      <c r="D60" s="23" t="s">
        <v>10</v>
      </c>
      <c r="E60" s="24" t="s">
        <v>35</v>
      </c>
      <c r="F60" s="45" t="s">
        <v>36</v>
      </c>
      <c r="G60" s="24" t="s">
        <v>37</v>
      </c>
    </row>
    <row r="61" spans="2:7">
      <c r="B61" s="46" t="s">
        <v>38</v>
      </c>
      <c r="C61" s="44"/>
      <c r="D61" s="44"/>
      <c r="E61" s="47">
        <v>0</v>
      </c>
      <c r="F61" s="47">
        <v>0</v>
      </c>
      <c r="G61" s="48">
        <v>0</v>
      </c>
    </row>
    <row r="62" spans="2:7" ht="21">
      <c r="B62" s="46"/>
      <c r="C62" s="44"/>
      <c r="D62" s="31" t="s">
        <v>14</v>
      </c>
      <c r="E62" s="47">
        <v>0</v>
      </c>
      <c r="F62" s="47">
        <v>0</v>
      </c>
      <c r="G62" s="48">
        <v>0</v>
      </c>
    </row>
    <row r="63" spans="2:7">
      <c r="B63" s="46"/>
      <c r="C63" s="44"/>
      <c r="D63" s="44"/>
      <c r="E63" s="47">
        <v>0</v>
      </c>
      <c r="F63" s="47">
        <v>0</v>
      </c>
      <c r="G63" s="48">
        <v>0</v>
      </c>
    </row>
    <row r="64" spans="2:7">
      <c r="B64" s="49"/>
      <c r="C64" s="50"/>
      <c r="D64" s="50"/>
      <c r="E64" s="51">
        <v>0</v>
      </c>
      <c r="F64" s="51">
        <v>0</v>
      </c>
      <c r="G64" s="52">
        <v>0</v>
      </c>
    </row>
    <row r="65" spans="2:7">
      <c r="B65" s="43"/>
      <c r="C65" s="23">
        <f>SUM(C60:C64)</f>
        <v>0</v>
      </c>
      <c r="D65" s="53">
        <v>0</v>
      </c>
      <c r="E65" s="54">
        <v>0</v>
      </c>
      <c r="F65" s="54">
        <v>0</v>
      </c>
      <c r="G65" s="55">
        <v>0</v>
      </c>
    </row>
    <row r="66" spans="2:7">
      <c r="B66" s="43"/>
      <c r="C66" s="56"/>
      <c r="D66" s="56"/>
      <c r="E66" s="57"/>
      <c r="F66" s="57"/>
      <c r="G66" s="57"/>
    </row>
    <row r="67" spans="2:7">
      <c r="B67" s="43"/>
      <c r="C67" s="56"/>
      <c r="D67" s="56"/>
      <c r="E67" s="57"/>
      <c r="F67" s="57"/>
      <c r="G67" s="57"/>
    </row>
    <row r="68" spans="2:7">
      <c r="B68" s="43"/>
      <c r="C68" s="56"/>
      <c r="D68" s="56"/>
      <c r="E68" s="57"/>
      <c r="F68" s="57"/>
      <c r="G68" s="57"/>
    </row>
    <row r="69" spans="2:7">
      <c r="B69" s="22" t="s">
        <v>39</v>
      </c>
      <c r="C69" s="23" t="s">
        <v>9</v>
      </c>
      <c r="D69" s="23" t="s">
        <v>10</v>
      </c>
      <c r="E69" s="24" t="s">
        <v>40</v>
      </c>
      <c r="F69" s="57"/>
      <c r="G69" s="57"/>
    </row>
    <row r="70" spans="2:7" ht="21">
      <c r="B70" s="25" t="s">
        <v>41</v>
      </c>
      <c r="C70" s="58"/>
      <c r="D70" s="31" t="s">
        <v>14</v>
      </c>
      <c r="E70" s="30">
        <v>0</v>
      </c>
      <c r="F70" s="57"/>
      <c r="G70" s="57"/>
    </row>
    <row r="71" spans="2:7">
      <c r="B71" s="32"/>
      <c r="C71" s="58"/>
      <c r="D71" s="29"/>
      <c r="E71" s="30">
        <v>0</v>
      </c>
      <c r="F71" s="57"/>
      <c r="G71" s="57"/>
    </row>
    <row r="72" spans="2:7">
      <c r="B72" s="43"/>
      <c r="C72" s="23">
        <f>SUM(C70:C71)</f>
        <v>0</v>
      </c>
      <c r="D72" s="59"/>
      <c r="E72" s="60"/>
      <c r="F72" s="57"/>
      <c r="G72" s="57"/>
    </row>
    <row r="73" spans="2:7">
      <c r="B73" s="43"/>
      <c r="C73" s="56"/>
      <c r="D73" s="56"/>
      <c r="E73" s="57"/>
      <c r="F73" s="57"/>
      <c r="G73" s="57"/>
    </row>
    <row r="74" spans="2:7">
      <c r="B74" s="43"/>
      <c r="C74" s="56"/>
      <c r="D74" s="56"/>
      <c r="E74" s="57"/>
      <c r="F74" s="57"/>
      <c r="G74" s="57"/>
    </row>
    <row r="75" spans="2:7">
      <c r="B75" s="43"/>
      <c r="C75" s="56"/>
      <c r="D75" s="56"/>
      <c r="E75" s="57"/>
      <c r="F75" s="57"/>
      <c r="G75" s="57"/>
    </row>
    <row r="76" spans="2:7">
      <c r="B76" s="43"/>
      <c r="C76" s="56"/>
      <c r="D76" s="56"/>
      <c r="E76" s="57"/>
      <c r="F76" s="57"/>
      <c r="G76" s="57"/>
    </row>
    <row r="77" spans="2:7">
      <c r="B77" s="42"/>
    </row>
    <row r="78" spans="2:7">
      <c r="B78" s="19" t="s">
        <v>42</v>
      </c>
    </row>
    <row r="80" spans="2:7">
      <c r="B80" s="42"/>
    </row>
    <row r="81" spans="2:6">
      <c r="B81" s="22" t="s">
        <v>43</v>
      </c>
      <c r="C81" s="23" t="s">
        <v>44</v>
      </c>
      <c r="D81" s="23" t="s">
        <v>45</v>
      </c>
      <c r="E81" s="24" t="s">
        <v>46</v>
      </c>
      <c r="F81" s="24" t="s">
        <v>47</v>
      </c>
    </row>
    <row r="82" spans="2:6">
      <c r="B82" s="61" t="s">
        <v>48</v>
      </c>
      <c r="C82" s="62">
        <v>11252353.140000001</v>
      </c>
      <c r="D82" s="62">
        <v>11252353.140000001</v>
      </c>
      <c r="E82" s="63">
        <f>D82-C82</f>
        <v>0</v>
      </c>
      <c r="F82" s="63">
        <v>0</v>
      </c>
    </row>
    <row r="83" spans="2:6">
      <c r="B83" s="64" t="s">
        <v>49</v>
      </c>
      <c r="C83" s="36">
        <v>54151272.869999997</v>
      </c>
      <c r="D83" s="36">
        <v>54151272.869999997</v>
      </c>
      <c r="E83" s="37">
        <f>D83-C83</f>
        <v>0</v>
      </c>
      <c r="F83" s="37"/>
    </row>
    <row r="84" spans="2:6">
      <c r="B84" s="64" t="s">
        <v>50</v>
      </c>
      <c r="C84" s="36">
        <v>17690627.579999998</v>
      </c>
      <c r="D84" s="36">
        <v>18295585.309999999</v>
      </c>
      <c r="E84" s="37">
        <f>D84-C84</f>
        <v>604957.73000000045</v>
      </c>
      <c r="F84" s="37"/>
    </row>
    <row r="85" spans="2:6">
      <c r="B85" s="28" t="s">
        <v>51</v>
      </c>
      <c r="C85" s="65">
        <f>SUM(C82:C84)</f>
        <v>83094253.590000004</v>
      </c>
      <c r="D85" s="65">
        <f>SUM(D82:D84)</f>
        <v>83699211.319999993</v>
      </c>
      <c r="E85" s="66">
        <f>D85-C85</f>
        <v>604957.72999998927</v>
      </c>
      <c r="F85" s="66"/>
    </row>
    <row r="86" spans="2:6">
      <c r="B86" s="64" t="s">
        <v>52</v>
      </c>
      <c r="C86" s="36">
        <v>2698208.19</v>
      </c>
      <c r="D86" s="36">
        <v>2698208.19</v>
      </c>
      <c r="E86" s="37">
        <f t="shared" ref="E86:E132" si="3">D86-C86</f>
        <v>0</v>
      </c>
      <c r="F86" s="37"/>
    </row>
    <row r="87" spans="2:6">
      <c r="B87" s="64" t="s">
        <v>53</v>
      </c>
      <c r="C87" s="36">
        <v>7524730.8300000001</v>
      </c>
      <c r="D87" s="36">
        <v>7524730.8300000001</v>
      </c>
      <c r="E87" s="37">
        <f t="shared" si="3"/>
        <v>0</v>
      </c>
      <c r="F87" s="37"/>
    </row>
    <row r="88" spans="2:6">
      <c r="B88" s="64" t="s">
        <v>54</v>
      </c>
      <c r="C88" s="36">
        <v>6380</v>
      </c>
      <c r="D88" s="36">
        <v>6380</v>
      </c>
      <c r="E88" s="37">
        <f t="shared" si="3"/>
        <v>0</v>
      </c>
      <c r="F88" s="37"/>
    </row>
    <row r="89" spans="2:6">
      <c r="B89" s="64" t="s">
        <v>55</v>
      </c>
      <c r="C89" s="36">
        <v>5314287.57</v>
      </c>
      <c r="D89" s="36">
        <v>5314287.57</v>
      </c>
      <c r="E89" s="37">
        <f t="shared" si="3"/>
        <v>0</v>
      </c>
      <c r="F89" s="37"/>
    </row>
    <row r="90" spans="2:6">
      <c r="B90" s="64" t="s">
        <v>56</v>
      </c>
      <c r="C90" s="36">
        <v>172314</v>
      </c>
      <c r="D90" s="36">
        <v>172314</v>
      </c>
      <c r="E90" s="37">
        <f t="shared" si="3"/>
        <v>0</v>
      </c>
      <c r="F90" s="37"/>
    </row>
    <row r="91" spans="2:6">
      <c r="B91" s="64" t="s">
        <v>57</v>
      </c>
      <c r="C91" s="36">
        <v>289744.26</v>
      </c>
      <c r="D91" s="36">
        <v>289744.26</v>
      </c>
      <c r="E91" s="37">
        <f t="shared" si="3"/>
        <v>0</v>
      </c>
      <c r="F91" s="37"/>
    </row>
    <row r="92" spans="2:6">
      <c r="B92" s="64" t="s">
        <v>58</v>
      </c>
      <c r="C92" s="36">
        <v>198546.67</v>
      </c>
      <c r="D92" s="36">
        <v>198546.67</v>
      </c>
      <c r="E92" s="37">
        <f t="shared" si="3"/>
        <v>0</v>
      </c>
      <c r="F92" s="37"/>
    </row>
    <row r="93" spans="2:6">
      <c r="B93" s="64" t="s">
        <v>59</v>
      </c>
      <c r="C93" s="36">
        <v>507762.21</v>
      </c>
      <c r="D93" s="36">
        <v>507762.21</v>
      </c>
      <c r="E93" s="37">
        <f t="shared" si="3"/>
        <v>0</v>
      </c>
      <c r="F93" s="37"/>
    </row>
    <row r="94" spans="2:6">
      <c r="B94" s="64" t="s">
        <v>60</v>
      </c>
      <c r="C94" s="36">
        <v>88963.16</v>
      </c>
      <c r="D94" s="36">
        <v>88963.16</v>
      </c>
      <c r="E94" s="37">
        <f t="shared" si="3"/>
        <v>0</v>
      </c>
      <c r="F94" s="37"/>
    </row>
    <row r="95" spans="2:6">
      <c r="B95" s="64" t="s">
        <v>61</v>
      </c>
      <c r="C95" s="36">
        <v>211315.94</v>
      </c>
      <c r="D95" s="36">
        <v>211315.94</v>
      </c>
      <c r="E95" s="37">
        <f t="shared" si="3"/>
        <v>0</v>
      </c>
      <c r="F95" s="37"/>
    </row>
    <row r="96" spans="2:6">
      <c r="B96" s="64" t="s">
        <v>62</v>
      </c>
      <c r="C96" s="36">
        <v>178083.43</v>
      </c>
      <c r="D96" s="36">
        <v>178083.43</v>
      </c>
      <c r="E96" s="37">
        <f t="shared" si="3"/>
        <v>0</v>
      </c>
      <c r="F96" s="37"/>
    </row>
    <row r="97" spans="2:6">
      <c r="B97" s="64" t="s">
        <v>63</v>
      </c>
      <c r="C97" s="36">
        <v>3738169.22</v>
      </c>
      <c r="D97" s="36">
        <v>3738169.22</v>
      </c>
      <c r="E97" s="37">
        <f t="shared" si="3"/>
        <v>0</v>
      </c>
      <c r="F97" s="37"/>
    </row>
    <row r="98" spans="2:6">
      <c r="B98" s="64" t="s">
        <v>64</v>
      </c>
      <c r="C98" s="36">
        <v>1900000</v>
      </c>
      <c r="D98" s="36">
        <v>2090475</v>
      </c>
      <c r="E98" s="37">
        <f t="shared" si="3"/>
        <v>190475</v>
      </c>
      <c r="F98" s="37"/>
    </row>
    <row r="99" spans="2:6">
      <c r="B99" s="64" t="s">
        <v>65</v>
      </c>
      <c r="C99" s="36">
        <v>1606284</v>
      </c>
      <c r="D99" s="36">
        <v>1606284</v>
      </c>
      <c r="E99" s="37">
        <f t="shared" si="3"/>
        <v>0</v>
      </c>
      <c r="F99" s="37"/>
    </row>
    <row r="100" spans="2:6">
      <c r="B100" s="64" t="s">
        <v>66</v>
      </c>
      <c r="C100" s="36">
        <v>50353.19</v>
      </c>
      <c r="D100" s="36">
        <v>50353.19</v>
      </c>
      <c r="E100" s="37">
        <f t="shared" si="3"/>
        <v>0</v>
      </c>
      <c r="F100" s="37"/>
    </row>
    <row r="101" spans="2:6">
      <c r="B101" s="64" t="s">
        <v>67</v>
      </c>
      <c r="C101" s="36">
        <v>39100</v>
      </c>
      <c r="D101" s="36">
        <v>39100</v>
      </c>
      <c r="E101" s="37">
        <f t="shared" si="3"/>
        <v>0</v>
      </c>
      <c r="F101" s="37"/>
    </row>
    <row r="102" spans="2:6">
      <c r="B102" s="64" t="s">
        <v>68</v>
      </c>
      <c r="C102" s="36">
        <v>4713582.4800000004</v>
      </c>
      <c r="D102" s="36">
        <v>4713582.4800000004</v>
      </c>
      <c r="E102" s="37">
        <f t="shared" si="3"/>
        <v>0</v>
      </c>
      <c r="F102" s="37"/>
    </row>
    <row r="103" spans="2:6">
      <c r="B103" s="64" t="s">
        <v>69</v>
      </c>
      <c r="C103" s="36">
        <v>312922.2</v>
      </c>
      <c r="D103" s="36">
        <v>312922.2</v>
      </c>
      <c r="E103" s="37">
        <f t="shared" si="3"/>
        <v>0</v>
      </c>
      <c r="F103" s="37"/>
    </row>
    <row r="104" spans="2:6">
      <c r="B104" s="64" t="s">
        <v>70</v>
      </c>
      <c r="C104" s="36">
        <v>171239.23</v>
      </c>
      <c r="D104" s="36">
        <v>171239.23</v>
      </c>
      <c r="E104" s="37">
        <f t="shared" si="3"/>
        <v>0</v>
      </c>
      <c r="F104" s="37"/>
    </row>
    <row r="105" spans="2:6">
      <c r="B105" s="64" t="s">
        <v>71</v>
      </c>
      <c r="C105" s="36">
        <v>1640103.75</v>
      </c>
      <c r="D105" s="36">
        <v>1640103.75</v>
      </c>
      <c r="E105" s="37">
        <f t="shared" si="3"/>
        <v>0</v>
      </c>
      <c r="F105" s="37"/>
    </row>
    <row r="106" spans="2:6">
      <c r="B106" s="64" t="s">
        <v>72</v>
      </c>
      <c r="C106" s="36">
        <v>245898.41</v>
      </c>
      <c r="D106" s="36">
        <v>245898.41</v>
      </c>
      <c r="E106" s="37">
        <f t="shared" si="3"/>
        <v>0</v>
      </c>
      <c r="F106" s="37"/>
    </row>
    <row r="107" spans="2:6">
      <c r="B107" s="64" t="s">
        <v>73</v>
      </c>
      <c r="C107" s="36">
        <v>36452.339999999997</v>
      </c>
      <c r="D107" s="36">
        <v>36452.339999999997</v>
      </c>
      <c r="E107" s="37">
        <f t="shared" si="3"/>
        <v>0</v>
      </c>
      <c r="F107" s="37"/>
    </row>
    <row r="108" spans="2:6">
      <c r="B108" s="64" t="s">
        <v>74</v>
      </c>
      <c r="C108" s="36">
        <v>1685769.46</v>
      </c>
      <c r="D108" s="36">
        <v>1685769.46</v>
      </c>
      <c r="E108" s="37">
        <f t="shared" si="3"/>
        <v>0</v>
      </c>
      <c r="F108" s="37"/>
    </row>
    <row r="109" spans="2:6">
      <c r="B109" s="64" t="s">
        <v>75</v>
      </c>
      <c r="C109" s="36">
        <v>14872.63</v>
      </c>
      <c r="D109" s="36">
        <v>14872.63</v>
      </c>
      <c r="E109" s="37">
        <f t="shared" si="3"/>
        <v>0</v>
      </c>
      <c r="F109" s="37"/>
    </row>
    <row r="110" spans="2:6">
      <c r="B110" s="64" t="s">
        <v>76</v>
      </c>
      <c r="C110" s="36">
        <v>15590.4</v>
      </c>
      <c r="D110" s="36">
        <v>15590.4</v>
      </c>
      <c r="E110" s="37">
        <f t="shared" si="3"/>
        <v>0</v>
      </c>
      <c r="F110" s="37"/>
    </row>
    <row r="111" spans="2:6">
      <c r="B111" s="64" t="s">
        <v>77</v>
      </c>
      <c r="C111" s="36">
        <v>7574.8</v>
      </c>
      <c r="D111" s="36">
        <v>7574.8</v>
      </c>
      <c r="E111" s="37">
        <f t="shared" si="3"/>
        <v>0</v>
      </c>
      <c r="F111" s="37"/>
    </row>
    <row r="112" spans="2:6">
      <c r="B112" s="64" t="s">
        <v>78</v>
      </c>
      <c r="C112" s="36">
        <v>12000</v>
      </c>
      <c r="D112" s="36">
        <v>12000</v>
      </c>
      <c r="E112" s="37">
        <f t="shared" si="3"/>
        <v>0</v>
      </c>
      <c r="F112" s="37"/>
    </row>
    <row r="113" spans="2:6">
      <c r="B113" s="28" t="s">
        <v>79</v>
      </c>
      <c r="C113" s="65">
        <f>SUM(C86:C112)</f>
        <v>33380248.370000001</v>
      </c>
      <c r="D113" s="65">
        <f>SUM(D86:D112)</f>
        <v>33570723.369999997</v>
      </c>
      <c r="E113" s="66">
        <f t="shared" si="3"/>
        <v>190474.99999999627</v>
      </c>
      <c r="F113" s="66"/>
    </row>
    <row r="114" spans="2:6">
      <c r="B114" s="64" t="s">
        <v>80</v>
      </c>
      <c r="C114" s="36">
        <v>-353618.76</v>
      </c>
      <c r="D114" s="36">
        <v>-353618.76</v>
      </c>
      <c r="E114" s="37">
        <f t="shared" si="3"/>
        <v>0</v>
      </c>
      <c r="F114" s="37"/>
    </row>
    <row r="115" spans="2:6">
      <c r="B115" s="64" t="s">
        <v>81</v>
      </c>
      <c r="C115" s="36">
        <v>-4790866.88</v>
      </c>
      <c r="D115" s="36">
        <v>-4790866.88</v>
      </c>
      <c r="E115" s="37">
        <f t="shared" si="3"/>
        <v>0</v>
      </c>
      <c r="F115" s="37"/>
    </row>
    <row r="116" spans="2:6">
      <c r="B116" s="64" t="s">
        <v>82</v>
      </c>
      <c r="C116" s="36">
        <v>-2073.5</v>
      </c>
      <c r="D116" s="36">
        <v>-2073.5</v>
      </c>
      <c r="E116" s="37">
        <f t="shared" si="3"/>
        <v>0</v>
      </c>
      <c r="F116" s="37"/>
    </row>
    <row r="117" spans="2:6">
      <c r="B117" s="64" t="s">
        <v>83</v>
      </c>
      <c r="C117" s="36">
        <v>-4900</v>
      </c>
      <c r="D117" s="36">
        <v>-4900</v>
      </c>
      <c r="E117" s="37">
        <f t="shared" si="3"/>
        <v>0</v>
      </c>
      <c r="F117" s="37"/>
    </row>
    <row r="118" spans="2:6">
      <c r="B118" s="64" t="s">
        <v>84</v>
      </c>
      <c r="C118" s="36">
        <v>-3969157.96</v>
      </c>
      <c r="D118" s="36">
        <v>-3969157.96</v>
      </c>
      <c r="E118" s="37">
        <f t="shared" si="3"/>
        <v>0</v>
      </c>
      <c r="F118" s="37"/>
    </row>
    <row r="119" spans="2:6">
      <c r="B119" s="64" t="s">
        <v>85</v>
      </c>
      <c r="C119" s="36">
        <v>-145682.54999999999</v>
      </c>
      <c r="D119" s="36">
        <v>-145682.54999999999</v>
      </c>
      <c r="E119" s="37">
        <f t="shared" si="3"/>
        <v>0</v>
      </c>
      <c r="F119" s="37"/>
    </row>
    <row r="120" spans="2:6">
      <c r="B120" s="64" t="s">
        <v>86</v>
      </c>
      <c r="C120" s="36">
        <v>-53499.91</v>
      </c>
      <c r="D120" s="36">
        <v>-53499.91</v>
      </c>
      <c r="E120" s="37">
        <f t="shared" si="3"/>
        <v>0</v>
      </c>
      <c r="F120" s="37"/>
    </row>
    <row r="121" spans="2:6">
      <c r="B121" s="64" t="s">
        <v>87</v>
      </c>
      <c r="C121" s="36">
        <v>-21206.86</v>
      </c>
      <c r="D121" s="36">
        <v>-21206.86</v>
      </c>
      <c r="E121" s="37">
        <f t="shared" si="3"/>
        <v>0</v>
      </c>
      <c r="F121" s="37"/>
    </row>
    <row r="122" spans="2:6">
      <c r="B122" s="64" t="s">
        <v>88</v>
      </c>
      <c r="C122" s="36">
        <v>-43175.64</v>
      </c>
      <c r="D122" s="36">
        <v>-43175.64</v>
      </c>
      <c r="E122" s="37">
        <f t="shared" si="3"/>
        <v>0</v>
      </c>
      <c r="F122" s="37"/>
    </row>
    <row r="123" spans="2:6">
      <c r="B123" s="64" t="s">
        <v>89</v>
      </c>
      <c r="C123" s="36">
        <v>-3780045.91</v>
      </c>
      <c r="D123" s="36">
        <v>-3780045.91</v>
      </c>
      <c r="E123" s="37">
        <f t="shared" si="3"/>
        <v>0</v>
      </c>
      <c r="F123" s="37"/>
    </row>
    <row r="124" spans="2:6">
      <c r="B124" s="64" t="s">
        <v>90</v>
      </c>
      <c r="C124" s="36">
        <v>-1730867.33</v>
      </c>
      <c r="D124" s="36">
        <v>-1730867.33</v>
      </c>
      <c r="E124" s="37">
        <f t="shared" si="3"/>
        <v>0</v>
      </c>
      <c r="F124" s="37"/>
    </row>
    <row r="125" spans="2:6">
      <c r="B125" s="64" t="s">
        <v>91</v>
      </c>
      <c r="C125" s="36">
        <v>-39100</v>
      </c>
      <c r="D125" s="36">
        <v>-39100</v>
      </c>
      <c r="E125" s="37">
        <f t="shared" si="3"/>
        <v>0</v>
      </c>
      <c r="F125" s="37"/>
    </row>
    <row r="126" spans="2:6">
      <c r="B126" s="64" t="s">
        <v>92</v>
      </c>
      <c r="C126" s="36">
        <v>-1096655.95</v>
      </c>
      <c r="D126" s="36">
        <v>-1096655.95</v>
      </c>
      <c r="E126" s="37">
        <f t="shared" si="3"/>
        <v>0</v>
      </c>
      <c r="F126" s="37"/>
    </row>
    <row r="127" spans="2:6">
      <c r="B127" s="64" t="s">
        <v>93</v>
      </c>
      <c r="C127" s="36">
        <v>-95703.88</v>
      </c>
      <c r="D127" s="36">
        <v>-95703.88</v>
      </c>
      <c r="E127" s="37">
        <f t="shared" si="3"/>
        <v>0</v>
      </c>
      <c r="F127" s="37"/>
    </row>
    <row r="128" spans="2:6">
      <c r="B128" s="64" t="s">
        <v>94</v>
      </c>
      <c r="C128" s="36">
        <v>-1231007.46</v>
      </c>
      <c r="D128" s="36">
        <v>-1231007.46</v>
      </c>
      <c r="E128" s="37">
        <f t="shared" si="3"/>
        <v>0</v>
      </c>
      <c r="F128" s="37"/>
    </row>
    <row r="129" spans="2:6">
      <c r="B129" s="64" t="s">
        <v>95</v>
      </c>
      <c r="C129" s="36">
        <v>-50003.95</v>
      </c>
      <c r="D129" s="36">
        <v>-50003.95</v>
      </c>
      <c r="E129" s="37">
        <f t="shared" si="3"/>
        <v>0</v>
      </c>
      <c r="F129" s="37"/>
    </row>
    <row r="130" spans="2:6">
      <c r="B130" s="64" t="s">
        <v>96</v>
      </c>
      <c r="C130" s="36">
        <v>-86733.68</v>
      </c>
      <c r="D130" s="36">
        <v>-86733.68</v>
      </c>
      <c r="E130" s="37">
        <f t="shared" si="3"/>
        <v>0</v>
      </c>
      <c r="F130" s="37"/>
    </row>
    <row r="131" spans="2:6" ht="15">
      <c r="B131" s="67" t="s">
        <v>97</v>
      </c>
      <c r="C131" s="36">
        <v>-3637.74</v>
      </c>
      <c r="D131" s="36">
        <v>-3637.74</v>
      </c>
      <c r="E131" s="37">
        <f t="shared" si="3"/>
        <v>0</v>
      </c>
      <c r="F131" s="37">
        <v>0</v>
      </c>
    </row>
    <row r="132" spans="2:6">
      <c r="B132" s="28" t="s">
        <v>98</v>
      </c>
      <c r="C132" s="65">
        <f>SUM(C114:C131)</f>
        <v>-17497937.959999997</v>
      </c>
      <c r="D132" s="65">
        <f>SUM(D114:D131)</f>
        <v>-17497937.959999997</v>
      </c>
      <c r="E132" s="37">
        <f t="shared" si="3"/>
        <v>0</v>
      </c>
      <c r="F132" s="66">
        <v>0</v>
      </c>
    </row>
    <row r="133" spans="2:6">
      <c r="B133" s="64"/>
      <c r="C133" s="36"/>
      <c r="D133" s="36"/>
      <c r="E133" s="37"/>
      <c r="F133" s="37">
        <v>0</v>
      </c>
    </row>
    <row r="134" spans="2:6">
      <c r="C134" s="36"/>
      <c r="D134" s="36"/>
      <c r="E134" s="37"/>
      <c r="F134" s="37">
        <v>0</v>
      </c>
    </row>
    <row r="135" spans="2:6" ht="15">
      <c r="B135" s="68"/>
      <c r="C135" s="38"/>
      <c r="D135" s="38"/>
      <c r="E135" s="39"/>
      <c r="F135" s="39">
        <v>0</v>
      </c>
    </row>
    <row r="136" spans="2:6">
      <c r="C136" s="23">
        <v>98976564.000000015</v>
      </c>
      <c r="D136" s="23">
        <v>99771996.730000004</v>
      </c>
      <c r="E136" s="24">
        <v>795432.73</v>
      </c>
      <c r="F136" s="69"/>
    </row>
    <row r="139" spans="2:6">
      <c r="B139" s="22" t="s">
        <v>99</v>
      </c>
      <c r="C139" s="23" t="s">
        <v>44</v>
      </c>
      <c r="D139" s="23" t="s">
        <v>45</v>
      </c>
      <c r="E139" s="24" t="s">
        <v>46</v>
      </c>
      <c r="F139" s="24" t="s">
        <v>47</v>
      </c>
    </row>
    <row r="140" spans="2:6">
      <c r="B140" s="61" t="s">
        <v>100</v>
      </c>
      <c r="C140" s="26">
        <v>88673.43</v>
      </c>
      <c r="D140" s="26">
        <v>88673.43</v>
      </c>
      <c r="E140" s="27"/>
      <c r="F140" s="27"/>
    </row>
    <row r="141" spans="2:6">
      <c r="B141" s="64" t="s">
        <v>101</v>
      </c>
      <c r="C141" s="29">
        <v>88673.43</v>
      </c>
      <c r="D141" s="29">
        <v>88673.43</v>
      </c>
      <c r="E141" s="30"/>
      <c r="F141" s="30"/>
    </row>
    <row r="142" spans="2:6">
      <c r="B142" s="64" t="s">
        <v>102</v>
      </c>
      <c r="C142" s="29">
        <v>-25876.11</v>
      </c>
      <c r="D142" s="29">
        <v>-25876.11</v>
      </c>
      <c r="E142" s="30"/>
      <c r="F142" s="30"/>
    </row>
    <row r="143" spans="2:6">
      <c r="B143" s="64" t="s">
        <v>103</v>
      </c>
      <c r="C143" s="29">
        <v>-25876.11</v>
      </c>
      <c r="D143" s="29">
        <v>-25876.11</v>
      </c>
      <c r="E143" s="30"/>
      <c r="F143" s="30"/>
    </row>
    <row r="144" spans="2:6">
      <c r="B144" s="28"/>
      <c r="C144" s="29"/>
      <c r="D144" s="29"/>
      <c r="E144" s="30"/>
      <c r="F144" s="30"/>
    </row>
    <row r="145" spans="2:6" ht="15">
      <c r="B145" s="68"/>
      <c r="C145" s="33"/>
      <c r="D145" s="33"/>
      <c r="E145" s="34"/>
      <c r="F145" s="34"/>
    </row>
    <row r="146" spans="2:6">
      <c r="C146" s="23">
        <v>88673.43</v>
      </c>
      <c r="D146" s="23">
        <v>88673.43</v>
      </c>
      <c r="E146" s="24">
        <f t="shared" ref="E146" si="4">SUM(E144:E145)</f>
        <v>0</v>
      </c>
      <c r="F146" s="69"/>
    </row>
    <row r="149" spans="2:6">
      <c r="B149" s="22" t="s">
        <v>104</v>
      </c>
      <c r="C149" s="23" t="s">
        <v>9</v>
      </c>
    </row>
    <row r="150" spans="2:6">
      <c r="B150" s="25" t="s">
        <v>105</v>
      </c>
      <c r="C150" s="26"/>
    </row>
    <row r="151" spans="2:6" ht="21">
      <c r="B151" s="28"/>
      <c r="C151" s="31" t="s">
        <v>14</v>
      </c>
    </row>
    <row r="152" spans="2:6">
      <c r="B152" s="32"/>
      <c r="C152" s="33"/>
    </row>
    <row r="153" spans="2:6">
      <c r="C153" s="23">
        <f>SUM(C151:C152)</f>
        <v>0</v>
      </c>
    </row>
    <row r="154" spans="2:6" ht="15">
      <c r="B154"/>
    </row>
    <row r="156" spans="2:6">
      <c r="B156" s="70" t="s">
        <v>106</v>
      </c>
      <c r="C156" s="71" t="s">
        <v>9</v>
      </c>
      <c r="D156" s="72" t="s">
        <v>107</v>
      </c>
    </row>
    <row r="157" spans="2:6">
      <c r="B157" s="73"/>
      <c r="C157" s="74"/>
      <c r="D157" s="75"/>
    </row>
    <row r="158" spans="2:6">
      <c r="B158" s="76"/>
      <c r="C158" s="77"/>
      <c r="D158" s="78"/>
    </row>
    <row r="159" spans="2:6" ht="21">
      <c r="B159" s="79"/>
      <c r="C159" s="80" t="s">
        <v>14</v>
      </c>
      <c r="D159" s="36"/>
    </row>
    <row r="160" spans="2:6">
      <c r="B160" s="79"/>
      <c r="C160" s="36"/>
      <c r="D160" s="36"/>
    </row>
    <row r="161" spans="2:6">
      <c r="B161" s="81"/>
      <c r="C161" s="38"/>
      <c r="D161" s="38"/>
    </row>
    <row r="162" spans="2:6">
      <c r="C162" s="23">
        <f t="shared" ref="C162" si="5">SUM(C160:C161)</f>
        <v>0</v>
      </c>
      <c r="D162" s="23"/>
    </row>
    <row r="166" spans="2:6">
      <c r="B166" s="17" t="s">
        <v>108</v>
      </c>
    </row>
    <row r="168" spans="2:6">
      <c r="B168" s="70" t="s">
        <v>109</v>
      </c>
      <c r="C168" s="71" t="s">
        <v>9</v>
      </c>
      <c r="D168" s="23" t="s">
        <v>23</v>
      </c>
      <c r="E168" s="24" t="s">
        <v>24</v>
      </c>
      <c r="F168" s="24" t="s">
        <v>25</v>
      </c>
    </row>
    <row r="169" spans="2:6">
      <c r="B169" s="61" t="s">
        <v>110</v>
      </c>
      <c r="C169" s="62">
        <v>-104078.76</v>
      </c>
      <c r="D169" s="62"/>
      <c r="E169" s="63"/>
      <c r="F169" s="63"/>
    </row>
    <row r="170" spans="2:6">
      <c r="B170" s="64" t="s">
        <v>111</v>
      </c>
      <c r="C170" s="36">
        <v>-64514.82</v>
      </c>
      <c r="D170" s="36"/>
      <c r="E170" s="37"/>
      <c r="F170" s="37"/>
    </row>
    <row r="171" spans="2:6">
      <c r="B171" s="64" t="s">
        <v>112</v>
      </c>
      <c r="C171" s="36">
        <v>-66367.600000000006</v>
      </c>
      <c r="D171" s="36"/>
      <c r="E171" s="37"/>
      <c r="F171" s="37"/>
    </row>
    <row r="172" spans="2:6">
      <c r="B172" s="64" t="s">
        <v>113</v>
      </c>
      <c r="C172" s="36">
        <v>-254940.73</v>
      </c>
      <c r="D172" s="36"/>
      <c r="E172" s="37"/>
      <c r="F172" s="37"/>
    </row>
    <row r="173" spans="2:6">
      <c r="B173" s="64" t="s">
        <v>114</v>
      </c>
      <c r="C173" s="36">
        <v>-57879.49</v>
      </c>
      <c r="D173" s="36"/>
      <c r="E173" s="37"/>
      <c r="F173" s="37"/>
    </row>
    <row r="174" spans="2:6">
      <c r="B174" s="64" t="s">
        <v>115</v>
      </c>
      <c r="C174" s="36">
        <v>-5774.9</v>
      </c>
      <c r="D174" s="36"/>
      <c r="E174" s="37"/>
      <c r="F174" s="37"/>
    </row>
    <row r="175" spans="2:6">
      <c r="B175" s="64" t="s">
        <v>116</v>
      </c>
      <c r="C175" s="36">
        <v>-33479.97</v>
      </c>
      <c r="D175" s="36"/>
      <c r="E175" s="37"/>
      <c r="F175" s="37"/>
    </row>
    <row r="176" spans="2:6">
      <c r="B176" s="64" t="s">
        <v>117</v>
      </c>
      <c r="C176" s="36">
        <v>-33036.17</v>
      </c>
      <c r="D176" s="36"/>
      <c r="E176" s="37"/>
      <c r="F176" s="37"/>
    </row>
    <row r="177" spans="2:6">
      <c r="B177" s="64" t="s">
        <v>118</v>
      </c>
      <c r="C177" s="36">
        <v>-2515.87</v>
      </c>
      <c r="D177" s="36"/>
      <c r="E177" s="37"/>
      <c r="F177" s="37"/>
    </row>
    <row r="178" spans="2:6">
      <c r="B178" s="64" t="s">
        <v>119</v>
      </c>
      <c r="C178" s="36">
        <v>0.47</v>
      </c>
      <c r="D178" s="36"/>
      <c r="E178" s="37"/>
      <c r="F178" s="37"/>
    </row>
    <row r="179" spans="2:6">
      <c r="B179" s="64" t="s">
        <v>120</v>
      </c>
      <c r="C179" s="36">
        <v>-21492</v>
      </c>
      <c r="D179" s="36"/>
      <c r="E179" s="37"/>
      <c r="F179" s="37"/>
    </row>
    <row r="180" spans="2:6">
      <c r="B180" s="64" t="s">
        <v>121</v>
      </c>
      <c r="C180" s="36">
        <v>-3760.18</v>
      </c>
      <c r="D180" s="36"/>
      <c r="E180" s="37"/>
      <c r="F180" s="37"/>
    </row>
    <row r="181" spans="2:6">
      <c r="B181" s="64" t="s">
        <v>122</v>
      </c>
      <c r="C181" s="36">
        <v>-0.49</v>
      </c>
      <c r="D181" s="36"/>
      <c r="E181" s="37"/>
      <c r="F181" s="37"/>
    </row>
    <row r="182" spans="2:6">
      <c r="B182" s="64" t="s">
        <v>123</v>
      </c>
      <c r="C182" s="36">
        <v>-786614.73</v>
      </c>
      <c r="D182" s="36"/>
      <c r="E182" s="37"/>
      <c r="F182" s="37"/>
    </row>
    <row r="183" spans="2:6">
      <c r="B183" s="32"/>
      <c r="C183" s="38"/>
      <c r="D183" s="38"/>
      <c r="E183" s="39"/>
      <c r="F183" s="39"/>
    </row>
    <row r="184" spans="2:6">
      <c r="C184" s="23">
        <v>-1434455.24</v>
      </c>
      <c r="D184" s="23">
        <f>SUM(D183:D183)</f>
        <v>0</v>
      </c>
      <c r="E184" s="24">
        <f>SUM(E183:E183)</f>
        <v>0</v>
      </c>
      <c r="F184" s="24">
        <f>SUM(F183:F183)</f>
        <v>0</v>
      </c>
    </row>
    <row r="188" spans="2:6">
      <c r="B188" s="70" t="s">
        <v>124</v>
      </c>
      <c r="C188" s="71" t="s">
        <v>9</v>
      </c>
      <c r="D188" s="23" t="s">
        <v>125</v>
      </c>
      <c r="E188" s="24" t="s">
        <v>107</v>
      </c>
    </row>
    <row r="189" spans="2:6">
      <c r="B189" s="82" t="s">
        <v>126</v>
      </c>
      <c r="C189" s="74"/>
      <c r="D189" s="83"/>
      <c r="E189" s="84"/>
    </row>
    <row r="190" spans="2:6" ht="21">
      <c r="B190" s="85"/>
      <c r="C190" s="77"/>
      <c r="D190" s="80" t="s">
        <v>14</v>
      </c>
      <c r="E190" s="86"/>
    </row>
    <row r="191" spans="2:6">
      <c r="B191" s="87"/>
      <c r="C191" s="88"/>
      <c r="D191" s="89"/>
      <c r="E191" s="90"/>
    </row>
    <row r="192" spans="2:6">
      <c r="C192" s="23">
        <f>SUM(C190:C191)</f>
        <v>0</v>
      </c>
      <c r="D192" s="91"/>
      <c r="E192" s="92"/>
    </row>
    <row r="195" spans="2:5" ht="25.5">
      <c r="B195" s="70" t="s">
        <v>127</v>
      </c>
      <c r="C195" s="71" t="s">
        <v>9</v>
      </c>
      <c r="D195" s="23" t="s">
        <v>125</v>
      </c>
      <c r="E195" s="24" t="s">
        <v>107</v>
      </c>
    </row>
    <row r="196" spans="2:5">
      <c r="B196" s="82" t="s">
        <v>128</v>
      </c>
      <c r="C196" s="93">
        <v>-6000</v>
      </c>
      <c r="D196" s="83"/>
      <c r="E196" s="84"/>
    </row>
    <row r="197" spans="2:5" ht="21">
      <c r="B197" s="85" t="s">
        <v>129</v>
      </c>
      <c r="C197" s="94">
        <v>-6000</v>
      </c>
      <c r="D197" s="80"/>
      <c r="E197" s="86"/>
    </row>
    <row r="198" spans="2:5">
      <c r="B198" s="87"/>
      <c r="C198" s="88"/>
      <c r="D198" s="89"/>
      <c r="E198" s="90"/>
    </row>
    <row r="199" spans="2:5">
      <c r="C199" s="95">
        <f>SUM(C197:C198)</f>
        <v>-6000</v>
      </c>
      <c r="D199" s="91"/>
      <c r="E199" s="92"/>
    </row>
    <row r="200" spans="2:5" ht="15">
      <c r="B200"/>
    </row>
    <row r="202" spans="2:5">
      <c r="B202" s="70" t="s">
        <v>130</v>
      </c>
      <c r="C202" s="71" t="s">
        <v>9</v>
      </c>
      <c r="D202" s="23" t="s">
        <v>125</v>
      </c>
      <c r="E202" s="24" t="s">
        <v>107</v>
      </c>
    </row>
    <row r="203" spans="2:5">
      <c r="B203" s="82" t="s">
        <v>131</v>
      </c>
      <c r="C203" s="74"/>
      <c r="D203" s="83"/>
      <c r="E203" s="84"/>
    </row>
    <row r="204" spans="2:5" ht="21">
      <c r="B204" s="85"/>
      <c r="C204" s="77"/>
      <c r="D204" s="80" t="s">
        <v>14</v>
      </c>
      <c r="E204" s="86"/>
    </row>
    <row r="205" spans="2:5">
      <c r="B205" s="87"/>
      <c r="C205" s="88"/>
      <c r="D205" s="89"/>
      <c r="E205" s="90"/>
    </row>
    <row r="206" spans="2:5">
      <c r="C206" s="23">
        <f>SUM(C204:C205)</f>
        <v>0</v>
      </c>
      <c r="D206" s="91"/>
      <c r="E206" s="92"/>
    </row>
    <row r="209" spans="2:5">
      <c r="B209" s="70" t="s">
        <v>132</v>
      </c>
      <c r="C209" s="71" t="s">
        <v>9</v>
      </c>
      <c r="D209" s="96" t="s">
        <v>125</v>
      </c>
      <c r="E209" s="97" t="s">
        <v>35</v>
      </c>
    </row>
    <row r="210" spans="2:5">
      <c r="B210" s="82" t="s">
        <v>133</v>
      </c>
      <c r="C210" s="26"/>
      <c r="D210" s="26">
        <v>0</v>
      </c>
      <c r="E210" s="27">
        <v>0</v>
      </c>
    </row>
    <row r="211" spans="2:5" ht="21">
      <c r="B211" s="28"/>
      <c r="C211" s="29"/>
      <c r="D211" s="80" t="s">
        <v>14</v>
      </c>
      <c r="E211" s="30">
        <v>0</v>
      </c>
    </row>
    <row r="212" spans="2:5">
      <c r="B212" s="32"/>
      <c r="C212" s="98"/>
      <c r="D212" s="98">
        <v>0</v>
      </c>
      <c r="E212" s="99">
        <v>0</v>
      </c>
    </row>
    <row r="213" spans="2:5">
      <c r="C213" s="23">
        <f>SUM(C211:C212)</f>
        <v>0</v>
      </c>
      <c r="D213" s="91"/>
      <c r="E213" s="92"/>
    </row>
    <row r="217" spans="2:5">
      <c r="B217" s="17" t="s">
        <v>134</v>
      </c>
    </row>
    <row r="218" spans="2:5">
      <c r="B218" s="17"/>
    </row>
    <row r="219" spans="2:5">
      <c r="B219" s="17" t="s">
        <v>135</v>
      </c>
    </row>
    <row r="221" spans="2:5">
      <c r="B221" s="100" t="s">
        <v>136</v>
      </c>
      <c r="C221" s="101" t="s">
        <v>9</v>
      </c>
      <c r="D221" s="23" t="s">
        <v>137</v>
      </c>
      <c r="E221" s="24" t="s">
        <v>35</v>
      </c>
    </row>
    <row r="222" spans="2:5">
      <c r="B222" s="61" t="s">
        <v>138</v>
      </c>
      <c r="C222" s="62">
        <v>-15517.23</v>
      </c>
      <c r="D222" s="62"/>
      <c r="E222" s="63"/>
    </row>
    <row r="223" spans="2:5">
      <c r="B223" s="64" t="s">
        <v>139</v>
      </c>
      <c r="C223" s="36">
        <v>-2586.1999999999998</v>
      </c>
      <c r="D223" s="36"/>
      <c r="E223" s="37"/>
    </row>
    <row r="224" spans="2:5">
      <c r="B224" s="64" t="s">
        <v>140</v>
      </c>
      <c r="C224" s="36">
        <v>-18103.43</v>
      </c>
      <c r="D224" s="36"/>
      <c r="E224" s="37"/>
    </row>
    <row r="225" spans="2:5">
      <c r="B225" s="64" t="s">
        <v>141</v>
      </c>
      <c r="C225" s="36">
        <v>-76500</v>
      </c>
      <c r="D225" s="36"/>
      <c r="E225" s="37"/>
    </row>
    <row r="226" spans="2:5">
      <c r="B226" s="64" t="s">
        <v>142</v>
      </c>
      <c r="C226" s="36">
        <v>-13750</v>
      </c>
      <c r="D226" s="36"/>
      <c r="E226" s="37"/>
    </row>
    <row r="227" spans="2:5">
      <c r="B227" s="64" t="s">
        <v>143</v>
      </c>
      <c r="C227" s="36">
        <v>-2720</v>
      </c>
      <c r="D227" s="36"/>
      <c r="E227" s="37"/>
    </row>
    <row r="228" spans="2:5">
      <c r="B228" s="64" t="s">
        <v>144</v>
      </c>
      <c r="C228" s="36">
        <v>-13875</v>
      </c>
      <c r="D228" s="36"/>
      <c r="E228" s="37"/>
    </row>
    <row r="229" spans="2:5">
      <c r="B229" s="64" t="s">
        <v>145</v>
      </c>
      <c r="C229" s="36">
        <v>-48105</v>
      </c>
      <c r="D229" s="36"/>
      <c r="E229" s="37"/>
    </row>
    <row r="230" spans="2:5">
      <c r="B230" s="64" t="s">
        <v>146</v>
      </c>
      <c r="C230" s="36">
        <v>-154950</v>
      </c>
      <c r="D230" s="36"/>
      <c r="E230" s="37"/>
    </row>
    <row r="231" spans="2:5">
      <c r="B231" s="64" t="s">
        <v>147</v>
      </c>
      <c r="C231" s="36">
        <v>-173053.43</v>
      </c>
      <c r="D231" s="36"/>
      <c r="E231" s="37"/>
    </row>
    <row r="232" spans="2:5">
      <c r="B232" s="64" t="s">
        <v>148</v>
      </c>
      <c r="C232" s="36">
        <v>-691.9</v>
      </c>
      <c r="D232" s="36"/>
      <c r="E232" s="37"/>
    </row>
    <row r="233" spans="2:5">
      <c r="B233" s="64" t="s">
        <v>149</v>
      </c>
      <c r="C233" s="36">
        <v>-691.9</v>
      </c>
      <c r="D233" s="36"/>
      <c r="E233" s="37"/>
    </row>
    <row r="234" spans="2:5">
      <c r="B234" s="64" t="s">
        <v>150</v>
      </c>
      <c r="C234" s="36">
        <v>-691.9</v>
      </c>
      <c r="D234" s="36"/>
      <c r="E234" s="37"/>
    </row>
    <row r="235" spans="2:5">
      <c r="B235" s="64" t="s">
        <v>151</v>
      </c>
      <c r="C235" s="36">
        <v>-173745.33</v>
      </c>
      <c r="D235" s="36"/>
      <c r="E235" s="37"/>
    </row>
    <row r="236" spans="2:5">
      <c r="B236" s="64" t="s">
        <v>152</v>
      </c>
      <c r="C236" s="36">
        <v>-2114070.12</v>
      </c>
      <c r="D236" s="36"/>
      <c r="E236" s="37"/>
    </row>
    <row r="237" spans="2:5">
      <c r="B237" s="64" t="s">
        <v>153</v>
      </c>
      <c r="C237" s="36">
        <v>-45000</v>
      </c>
      <c r="D237" s="36"/>
      <c r="E237" s="37"/>
    </row>
    <row r="238" spans="2:5">
      <c r="B238" s="64" t="s">
        <v>154</v>
      </c>
      <c r="C238" s="36">
        <v>-895382.88</v>
      </c>
      <c r="D238" s="36"/>
      <c r="E238" s="37"/>
    </row>
    <row r="239" spans="2:5">
      <c r="B239" s="64" t="s">
        <v>155</v>
      </c>
      <c r="C239" s="36">
        <v>-3054453</v>
      </c>
      <c r="D239" s="36"/>
      <c r="E239" s="37"/>
    </row>
    <row r="240" spans="2:5">
      <c r="B240" s="64" t="s">
        <v>156</v>
      </c>
      <c r="C240" s="36">
        <v>-3054453</v>
      </c>
      <c r="D240" s="36"/>
      <c r="E240" s="37"/>
    </row>
    <row r="241" spans="2:5">
      <c r="B241" s="64" t="s">
        <v>157</v>
      </c>
      <c r="C241" s="36">
        <v>-3922263.96</v>
      </c>
      <c r="D241" s="36"/>
      <c r="E241" s="37"/>
    </row>
    <row r="242" spans="2:5">
      <c r="B242" s="64" t="s">
        <v>158</v>
      </c>
      <c r="C242" s="36">
        <v>-182926.86</v>
      </c>
      <c r="D242" s="36"/>
      <c r="E242" s="37"/>
    </row>
    <row r="243" spans="2:5">
      <c r="B243" s="64" t="s">
        <v>159</v>
      </c>
      <c r="C243" s="36">
        <v>-953381.07</v>
      </c>
      <c r="D243" s="36"/>
      <c r="E243" s="37"/>
    </row>
    <row r="244" spans="2:5">
      <c r="B244" s="64" t="s">
        <v>160</v>
      </c>
      <c r="C244" s="36">
        <v>-25312.5</v>
      </c>
      <c r="D244" s="36"/>
      <c r="E244" s="37"/>
    </row>
    <row r="245" spans="2:5">
      <c r="B245" s="64" t="s">
        <v>161</v>
      </c>
      <c r="C245" s="36">
        <v>-5083884.3899999997</v>
      </c>
      <c r="D245" s="36"/>
      <c r="E245" s="37"/>
    </row>
    <row r="246" spans="2:5">
      <c r="B246" s="64" t="s">
        <v>162</v>
      </c>
      <c r="C246" s="36">
        <v>-5083884.3899999997</v>
      </c>
      <c r="D246" s="36"/>
      <c r="E246" s="37"/>
    </row>
    <row r="247" spans="2:5">
      <c r="B247" s="28" t="s">
        <v>163</v>
      </c>
      <c r="C247" s="65">
        <v>-8138337.3899999997</v>
      </c>
      <c r="D247" s="36"/>
      <c r="E247" s="37"/>
    </row>
    <row r="248" spans="2:5">
      <c r="B248" s="32"/>
      <c r="C248" s="38"/>
      <c r="D248" s="38"/>
      <c r="E248" s="39"/>
    </row>
    <row r="249" spans="2:5">
      <c r="C249" s="23">
        <v>-8312082.7199999997</v>
      </c>
      <c r="D249" s="91"/>
      <c r="E249" s="92"/>
    </row>
    <row r="252" spans="2:5">
      <c r="B252" s="100" t="s">
        <v>164</v>
      </c>
      <c r="C252" s="101" t="s">
        <v>9</v>
      </c>
      <c r="D252" s="23" t="s">
        <v>137</v>
      </c>
      <c r="E252" s="24" t="s">
        <v>35</v>
      </c>
    </row>
    <row r="253" spans="2:5">
      <c r="B253" s="102" t="s">
        <v>165</v>
      </c>
      <c r="C253" s="62">
        <v>-278.47000000000003</v>
      </c>
      <c r="D253" s="62"/>
      <c r="E253" s="63"/>
    </row>
    <row r="254" spans="2:5">
      <c r="B254" s="28"/>
      <c r="C254" s="36"/>
      <c r="D254" s="36"/>
      <c r="E254" s="37"/>
    </row>
    <row r="255" spans="2:5">
      <c r="B255" s="28"/>
      <c r="C255" s="36"/>
      <c r="D255" s="36"/>
      <c r="E255" s="37"/>
    </row>
    <row r="256" spans="2:5">
      <c r="B256" s="32"/>
      <c r="C256" s="38"/>
      <c r="D256" s="38"/>
      <c r="E256" s="39"/>
    </row>
    <row r="257" spans="2:5">
      <c r="C257" s="23">
        <f>SUM(C253:C256)</f>
        <v>-278.47000000000003</v>
      </c>
      <c r="D257" s="91"/>
      <c r="E257" s="92"/>
    </row>
    <row r="261" spans="2:5">
      <c r="B261" s="17" t="s">
        <v>166</v>
      </c>
    </row>
    <row r="263" spans="2:5">
      <c r="B263" s="100" t="s">
        <v>167</v>
      </c>
      <c r="C263" s="101" t="s">
        <v>9</v>
      </c>
      <c r="D263" s="23" t="s">
        <v>168</v>
      </c>
      <c r="E263" s="24" t="s">
        <v>169</v>
      </c>
    </row>
    <row r="264" spans="2:5">
      <c r="B264" s="61" t="s">
        <v>170</v>
      </c>
      <c r="C264" s="62">
        <v>3204231.76</v>
      </c>
      <c r="D264" s="62">
        <v>41.88</v>
      </c>
      <c r="E264" s="63">
        <v>0</v>
      </c>
    </row>
    <row r="265" spans="2:5">
      <c r="B265" s="64" t="s">
        <v>171</v>
      </c>
      <c r="C265" s="36">
        <v>1698053.82</v>
      </c>
      <c r="D265" s="36">
        <v>22.19</v>
      </c>
      <c r="E265" s="37"/>
    </row>
    <row r="266" spans="2:5">
      <c r="B266" s="64" t="s">
        <v>172</v>
      </c>
      <c r="C266" s="36">
        <v>26915.040000000001</v>
      </c>
      <c r="D266" s="36">
        <v>0.35</v>
      </c>
      <c r="E266" s="37"/>
    </row>
    <row r="267" spans="2:5">
      <c r="B267" s="64" t="s">
        <v>173</v>
      </c>
      <c r="C267" s="36">
        <v>307977.89</v>
      </c>
      <c r="D267" s="36">
        <v>4.03</v>
      </c>
      <c r="E267" s="37"/>
    </row>
    <row r="268" spans="2:5">
      <c r="B268" s="64" t="s">
        <v>174</v>
      </c>
      <c r="C268" s="36">
        <v>191966.04</v>
      </c>
      <c r="D268" s="36">
        <v>2.5099999999999998</v>
      </c>
      <c r="E268" s="37"/>
    </row>
    <row r="269" spans="2:5">
      <c r="B269" s="64" t="s">
        <v>175</v>
      </c>
      <c r="C269" s="36">
        <v>197144.37</v>
      </c>
      <c r="D269" s="36">
        <v>2.58</v>
      </c>
      <c r="E269" s="37"/>
    </row>
    <row r="270" spans="2:5">
      <c r="B270" s="64" t="s">
        <v>176</v>
      </c>
      <c r="C270" s="36">
        <v>209751.3</v>
      </c>
      <c r="D270" s="36">
        <v>2.74</v>
      </c>
      <c r="E270" s="37"/>
    </row>
    <row r="271" spans="2:5">
      <c r="B271" s="64" t="s">
        <v>177</v>
      </c>
      <c r="C271" s="36">
        <v>796875.67</v>
      </c>
      <c r="D271" s="36">
        <v>10.41</v>
      </c>
      <c r="E271" s="37"/>
    </row>
    <row r="272" spans="2:5">
      <c r="B272" s="64" t="s">
        <v>178</v>
      </c>
      <c r="C272" s="36">
        <v>10175.07</v>
      </c>
      <c r="D272" s="36">
        <v>0.13</v>
      </c>
      <c r="E272" s="37"/>
    </row>
    <row r="273" spans="2:5">
      <c r="B273" s="64" t="s">
        <v>179</v>
      </c>
      <c r="C273" s="36">
        <v>35826.86</v>
      </c>
      <c r="D273" s="36">
        <v>0.47</v>
      </c>
      <c r="E273" s="37"/>
    </row>
    <row r="274" spans="2:5">
      <c r="B274" s="64" t="s">
        <v>180</v>
      </c>
      <c r="C274" s="36">
        <v>187</v>
      </c>
      <c r="D274" s="36">
        <v>0</v>
      </c>
      <c r="E274" s="37"/>
    </row>
    <row r="275" spans="2:5">
      <c r="B275" s="64" t="s">
        <v>181</v>
      </c>
      <c r="C275" s="36">
        <v>271.68</v>
      </c>
      <c r="D275" s="36">
        <v>0</v>
      </c>
      <c r="E275" s="37"/>
    </row>
    <row r="276" spans="2:5">
      <c r="B276" s="64" t="s">
        <v>182</v>
      </c>
      <c r="C276" s="36">
        <v>816</v>
      </c>
      <c r="D276" s="36">
        <v>0.01</v>
      </c>
      <c r="E276" s="37"/>
    </row>
    <row r="277" spans="2:5">
      <c r="B277" s="64" t="s">
        <v>183</v>
      </c>
      <c r="C277" s="36">
        <v>539.4</v>
      </c>
      <c r="D277" s="36">
        <v>0.01</v>
      </c>
      <c r="E277" s="37"/>
    </row>
    <row r="278" spans="2:5">
      <c r="B278" s="64" t="s">
        <v>184</v>
      </c>
      <c r="C278" s="36">
        <v>947.02</v>
      </c>
      <c r="D278" s="36">
        <v>0.01</v>
      </c>
      <c r="E278" s="37"/>
    </row>
    <row r="279" spans="2:5">
      <c r="B279" s="64" t="s">
        <v>185</v>
      </c>
      <c r="C279" s="36">
        <v>91794.59</v>
      </c>
      <c r="D279" s="36">
        <v>1.2</v>
      </c>
      <c r="E279" s="37"/>
    </row>
    <row r="280" spans="2:5">
      <c r="B280" s="64" t="s">
        <v>186</v>
      </c>
      <c r="C280" s="36">
        <v>960</v>
      </c>
      <c r="D280" s="36">
        <v>0.01</v>
      </c>
      <c r="E280" s="37"/>
    </row>
    <row r="281" spans="2:5">
      <c r="B281" s="64" t="s">
        <v>187</v>
      </c>
      <c r="C281" s="36">
        <v>752.92</v>
      </c>
      <c r="D281" s="36">
        <v>0.01</v>
      </c>
      <c r="E281" s="37"/>
    </row>
    <row r="282" spans="2:5">
      <c r="B282" s="64" t="s">
        <v>188</v>
      </c>
      <c r="C282" s="36">
        <v>977.88</v>
      </c>
      <c r="D282" s="36">
        <v>0.01</v>
      </c>
      <c r="E282" s="37"/>
    </row>
    <row r="283" spans="2:5">
      <c r="B283" s="64" t="s">
        <v>189</v>
      </c>
      <c r="C283" s="36">
        <v>845</v>
      </c>
      <c r="D283" s="36">
        <v>0.01</v>
      </c>
      <c r="E283" s="37"/>
    </row>
    <row r="284" spans="2:5">
      <c r="B284" s="64" t="s">
        <v>190</v>
      </c>
      <c r="C284" s="36">
        <v>104402</v>
      </c>
      <c r="D284" s="36">
        <v>1.36</v>
      </c>
      <c r="E284" s="37"/>
    </row>
    <row r="285" spans="2:5">
      <c r="B285" s="64" t="s">
        <v>191</v>
      </c>
      <c r="C285" s="36">
        <v>19909.05</v>
      </c>
      <c r="D285" s="36">
        <v>0.26</v>
      </c>
      <c r="E285" s="37"/>
    </row>
    <row r="286" spans="2:5">
      <c r="B286" s="64" t="s">
        <v>192</v>
      </c>
      <c r="C286" s="36">
        <v>38683.85</v>
      </c>
      <c r="D286" s="36">
        <v>0.51</v>
      </c>
      <c r="E286" s="37"/>
    </row>
    <row r="287" spans="2:5">
      <c r="B287" s="64" t="s">
        <v>193</v>
      </c>
      <c r="C287" s="36">
        <v>11668</v>
      </c>
      <c r="D287" s="36">
        <v>0.15</v>
      </c>
      <c r="E287" s="37"/>
    </row>
    <row r="288" spans="2:5">
      <c r="B288" s="64" t="s">
        <v>194</v>
      </c>
      <c r="C288" s="36">
        <v>53304.480000000003</v>
      </c>
      <c r="D288" s="36">
        <v>0.7</v>
      </c>
      <c r="E288" s="37"/>
    </row>
    <row r="289" spans="2:5">
      <c r="B289" s="64" t="s">
        <v>195</v>
      </c>
      <c r="C289" s="36">
        <v>36663.360000000001</v>
      </c>
      <c r="D289" s="36">
        <v>0.48</v>
      </c>
      <c r="E289" s="37"/>
    </row>
    <row r="290" spans="2:5">
      <c r="B290" s="64" t="s">
        <v>196</v>
      </c>
      <c r="C290" s="36">
        <v>3750</v>
      </c>
      <c r="D290" s="36">
        <v>0.05</v>
      </c>
      <c r="E290" s="37"/>
    </row>
    <row r="291" spans="2:5">
      <c r="B291" s="64" t="s">
        <v>197</v>
      </c>
      <c r="C291" s="36">
        <v>4626.26</v>
      </c>
      <c r="D291" s="36">
        <v>0.06</v>
      </c>
      <c r="E291" s="37"/>
    </row>
    <row r="292" spans="2:5">
      <c r="B292" s="64" t="s">
        <v>198</v>
      </c>
      <c r="C292" s="36">
        <v>63974</v>
      </c>
      <c r="D292" s="36">
        <v>0.84</v>
      </c>
      <c r="E292" s="37"/>
    </row>
    <row r="293" spans="2:5">
      <c r="B293" s="64" t="s">
        <v>199</v>
      </c>
      <c r="C293" s="36">
        <v>18307.12</v>
      </c>
      <c r="D293" s="36">
        <v>0.24</v>
      </c>
      <c r="E293" s="37"/>
    </row>
    <row r="294" spans="2:5">
      <c r="B294" s="64" t="s">
        <v>200</v>
      </c>
      <c r="C294" s="36">
        <v>28117.84</v>
      </c>
      <c r="D294" s="36">
        <v>0.37</v>
      </c>
      <c r="E294" s="37"/>
    </row>
    <row r="295" spans="2:5">
      <c r="B295" s="64" t="s">
        <v>201</v>
      </c>
      <c r="C295" s="36">
        <v>135067.34</v>
      </c>
      <c r="D295" s="36">
        <v>1.77</v>
      </c>
      <c r="E295" s="37"/>
    </row>
    <row r="296" spans="2:5">
      <c r="B296" s="64" t="s">
        <v>202</v>
      </c>
      <c r="C296" s="36">
        <v>1834.6</v>
      </c>
      <c r="D296" s="36">
        <v>0.02</v>
      </c>
      <c r="E296" s="37"/>
    </row>
    <row r="297" spans="2:5">
      <c r="B297" s="64" t="s">
        <v>203</v>
      </c>
      <c r="C297" s="36">
        <v>80091.039999999994</v>
      </c>
      <c r="D297" s="36">
        <v>1.05</v>
      </c>
      <c r="E297" s="37"/>
    </row>
    <row r="298" spans="2:5">
      <c r="B298" s="64" t="s">
        <v>204</v>
      </c>
      <c r="C298" s="36">
        <v>9744</v>
      </c>
      <c r="D298" s="36">
        <v>0.13</v>
      </c>
      <c r="E298" s="37"/>
    </row>
    <row r="299" spans="2:5">
      <c r="B299" s="64" t="s">
        <v>205</v>
      </c>
      <c r="C299" s="36">
        <v>17342</v>
      </c>
      <c r="D299" s="36">
        <v>0.23</v>
      </c>
      <c r="E299" s="37"/>
    </row>
    <row r="300" spans="2:5">
      <c r="B300" s="64" t="s">
        <v>206</v>
      </c>
      <c r="C300" s="36">
        <v>8749.2199999999993</v>
      </c>
      <c r="D300" s="36">
        <v>0.11</v>
      </c>
      <c r="E300" s="37"/>
    </row>
    <row r="301" spans="2:5">
      <c r="B301" s="64" t="s">
        <v>207</v>
      </c>
      <c r="C301" s="36">
        <v>20427</v>
      </c>
      <c r="D301" s="36">
        <v>0.27</v>
      </c>
      <c r="E301" s="37"/>
    </row>
    <row r="302" spans="2:5">
      <c r="B302" s="64" t="s">
        <v>208</v>
      </c>
      <c r="C302" s="36">
        <v>43102.99</v>
      </c>
      <c r="D302" s="36">
        <v>0.56000000000000005</v>
      </c>
      <c r="E302" s="37"/>
    </row>
    <row r="303" spans="2:5">
      <c r="B303" s="64" t="s">
        <v>209</v>
      </c>
      <c r="C303" s="36">
        <v>928</v>
      </c>
      <c r="D303" s="36">
        <v>0.01</v>
      </c>
      <c r="E303" s="37"/>
    </row>
    <row r="304" spans="2:5">
      <c r="B304" s="64" t="s">
        <v>210</v>
      </c>
      <c r="C304" s="36">
        <v>20960</v>
      </c>
      <c r="D304" s="36">
        <v>0.27</v>
      </c>
      <c r="E304" s="37"/>
    </row>
    <row r="305" spans="2:7">
      <c r="B305" s="64" t="s">
        <v>211</v>
      </c>
      <c r="C305" s="36">
        <v>32238.01</v>
      </c>
      <c r="D305" s="36">
        <v>0.42</v>
      </c>
      <c r="E305" s="37"/>
    </row>
    <row r="306" spans="2:7">
      <c r="B306" s="64" t="s">
        <v>212</v>
      </c>
      <c r="C306" s="36">
        <v>4392</v>
      </c>
      <c r="D306" s="36">
        <v>0.06</v>
      </c>
      <c r="E306" s="37"/>
    </row>
    <row r="307" spans="2:7">
      <c r="B307" s="64" t="s">
        <v>213</v>
      </c>
      <c r="C307" s="36">
        <v>28077.09</v>
      </c>
      <c r="D307" s="36">
        <v>0.37</v>
      </c>
      <c r="E307" s="37"/>
    </row>
    <row r="308" spans="2:7">
      <c r="B308" s="64" t="s">
        <v>214</v>
      </c>
      <c r="C308" s="36">
        <v>2852</v>
      </c>
      <c r="D308" s="36">
        <v>0.04</v>
      </c>
      <c r="E308" s="37"/>
    </row>
    <row r="309" spans="2:7">
      <c r="B309" s="64" t="s">
        <v>215</v>
      </c>
      <c r="C309" s="36">
        <v>64623</v>
      </c>
      <c r="D309" s="36">
        <v>0.84</v>
      </c>
      <c r="E309" s="37"/>
    </row>
    <row r="310" spans="2:7">
      <c r="B310" s="64" t="s">
        <v>216</v>
      </c>
      <c r="C310" s="36">
        <v>269.7</v>
      </c>
      <c r="D310" s="36">
        <v>0</v>
      </c>
      <c r="E310" s="37"/>
    </row>
    <row r="311" spans="2:7">
      <c r="B311" s="64" t="s">
        <v>217</v>
      </c>
      <c r="C311" s="36">
        <v>20532</v>
      </c>
      <c r="D311" s="36">
        <v>0.27</v>
      </c>
      <c r="E311" s="37"/>
    </row>
    <row r="312" spans="2:7">
      <c r="B312" s="64" t="s">
        <v>218</v>
      </c>
      <c r="C312" s="36">
        <v>49.94</v>
      </c>
      <c r="D312" s="36">
        <v>0</v>
      </c>
      <c r="E312" s="37"/>
    </row>
    <row r="313" spans="2:7">
      <c r="B313" s="32"/>
      <c r="C313" s="38"/>
      <c r="D313" s="38"/>
      <c r="E313" s="39">
        <v>0</v>
      </c>
    </row>
    <row r="314" spans="2:7">
      <c r="C314" s="23">
        <f>SUM(C264:C313)</f>
        <v>7651695.1999999993</v>
      </c>
      <c r="D314" s="23">
        <f>SUM(D264:D313)</f>
        <v>100.00000000000006</v>
      </c>
      <c r="E314" s="24"/>
    </row>
    <row r="318" spans="2:7">
      <c r="B318" s="17" t="s">
        <v>219</v>
      </c>
    </row>
    <row r="320" spans="2:7">
      <c r="B320" s="70" t="s">
        <v>220</v>
      </c>
      <c r="C320" s="71" t="s">
        <v>44</v>
      </c>
      <c r="D320" s="96" t="s">
        <v>45</v>
      </c>
      <c r="E320" s="97" t="s">
        <v>221</v>
      </c>
      <c r="F320" s="103" t="s">
        <v>10</v>
      </c>
      <c r="G320" s="71" t="s">
        <v>125</v>
      </c>
    </row>
    <row r="321" spans="2:7">
      <c r="B321" s="104" t="s">
        <v>222</v>
      </c>
      <c r="C321" s="26">
        <v>-1900000</v>
      </c>
      <c r="D321" s="26">
        <v>-190475</v>
      </c>
      <c r="E321" s="27">
        <v>1709525</v>
      </c>
      <c r="F321" s="27">
        <v>0</v>
      </c>
      <c r="G321" s="105">
        <v>0</v>
      </c>
    </row>
    <row r="322" spans="2:7">
      <c r="B322" s="106" t="s">
        <v>223</v>
      </c>
      <c r="C322" s="29">
        <v>-1757472.81</v>
      </c>
      <c r="D322" s="29">
        <v>-2039990.63</v>
      </c>
      <c r="E322" s="30">
        <v>-282517.82</v>
      </c>
      <c r="F322" s="30"/>
      <c r="G322" s="48"/>
    </row>
    <row r="323" spans="2:7">
      <c r="B323" s="106" t="s">
        <v>224</v>
      </c>
      <c r="C323" s="29">
        <v>-1001309.27</v>
      </c>
      <c r="D323" s="29"/>
      <c r="E323" s="30">
        <v>1001309.27</v>
      </c>
      <c r="F323" s="30"/>
      <c r="G323" s="48"/>
    </row>
    <row r="324" spans="2:7">
      <c r="B324" s="106" t="s">
        <v>225</v>
      </c>
      <c r="C324" s="29">
        <v>-10308960.279999999</v>
      </c>
      <c r="D324" s="29">
        <v>-2518070.79</v>
      </c>
      <c r="E324" s="30">
        <v>7790889.4900000002</v>
      </c>
      <c r="F324" s="30"/>
      <c r="G324" s="48"/>
    </row>
    <row r="325" spans="2:7">
      <c r="B325" s="106" t="s">
        <v>226</v>
      </c>
      <c r="C325" s="29">
        <v>-578389.13</v>
      </c>
      <c r="D325" s="29"/>
      <c r="E325" s="30">
        <v>578389.13</v>
      </c>
      <c r="F325" s="30"/>
      <c r="G325" s="48"/>
    </row>
    <row r="326" spans="2:7">
      <c r="B326" s="106" t="s">
        <v>227</v>
      </c>
      <c r="C326" s="29">
        <v>-246039</v>
      </c>
      <c r="D326" s="29"/>
      <c r="E326" s="30">
        <v>246039</v>
      </c>
      <c r="F326" s="30"/>
      <c r="G326" s="48"/>
    </row>
    <row r="327" spans="2:7">
      <c r="B327" s="106" t="s">
        <v>228</v>
      </c>
      <c r="C327" s="29">
        <v>-56712.42</v>
      </c>
      <c r="D327" s="29"/>
      <c r="E327" s="30">
        <v>56712.42</v>
      </c>
      <c r="F327" s="30"/>
      <c r="G327" s="48"/>
    </row>
    <row r="328" spans="2:7">
      <c r="B328" s="106" t="s">
        <v>229</v>
      </c>
      <c r="C328" s="29">
        <v>-78651624.349999994</v>
      </c>
      <c r="D328" s="29">
        <v>-89961893.900000006</v>
      </c>
      <c r="E328" s="30">
        <v>-11310269.550000001</v>
      </c>
      <c r="F328" s="30"/>
      <c r="G328" s="48"/>
    </row>
    <row r="329" spans="2:7">
      <c r="B329" s="106" t="s">
        <v>230</v>
      </c>
      <c r="C329" s="29">
        <v>-7571617.9800000004</v>
      </c>
      <c r="D329" s="29">
        <v>-7571617.9800000004</v>
      </c>
      <c r="E329" s="30"/>
      <c r="F329" s="30"/>
      <c r="G329" s="48"/>
    </row>
    <row r="330" spans="2:7">
      <c r="B330" s="106" t="s">
        <v>231</v>
      </c>
      <c r="C330" s="29"/>
      <c r="D330" s="29">
        <v>-578389.13</v>
      </c>
      <c r="E330" s="30">
        <v>-578389.13</v>
      </c>
      <c r="F330" s="30"/>
      <c r="G330" s="48"/>
    </row>
    <row r="331" spans="2:7">
      <c r="B331" s="106" t="s">
        <v>232</v>
      </c>
      <c r="C331" s="29">
        <v>-1965818.62</v>
      </c>
      <c r="D331" s="29">
        <v>-2211857.62</v>
      </c>
      <c r="E331" s="30">
        <v>-246039</v>
      </c>
      <c r="F331" s="30"/>
      <c r="G331" s="48"/>
    </row>
    <row r="332" spans="2:7">
      <c r="B332" s="106" t="s">
        <v>233</v>
      </c>
      <c r="C332" s="29">
        <v>-1384400.71</v>
      </c>
      <c r="D332" s="29">
        <v>-1441113.13</v>
      </c>
      <c r="E332" s="30">
        <v>-56712.42</v>
      </c>
      <c r="F332" s="30"/>
      <c r="G332" s="48"/>
    </row>
    <row r="333" spans="2:7">
      <c r="B333" s="106" t="s">
        <v>234</v>
      </c>
      <c r="C333" s="29">
        <v>-715459.89</v>
      </c>
      <c r="D333" s="29">
        <v>-2615459.89</v>
      </c>
      <c r="E333" s="30">
        <v>-1900000</v>
      </c>
      <c r="F333" s="30"/>
      <c r="G333" s="48"/>
    </row>
    <row r="334" spans="2:7">
      <c r="B334" s="106" t="s">
        <v>235</v>
      </c>
      <c r="C334" s="29"/>
      <c r="D334" s="29">
        <v>-1757472.81</v>
      </c>
      <c r="E334" s="30">
        <v>-1757472.81</v>
      </c>
      <c r="F334" s="30"/>
      <c r="G334" s="48"/>
    </row>
    <row r="335" spans="2:7">
      <c r="B335" s="106" t="s">
        <v>236</v>
      </c>
      <c r="C335" s="29">
        <v>-2855982.34</v>
      </c>
      <c r="D335" s="29">
        <v>-2855982.34</v>
      </c>
      <c r="E335" s="30"/>
      <c r="F335" s="30"/>
      <c r="G335" s="48"/>
    </row>
    <row r="336" spans="2:7">
      <c r="B336" s="106" t="s">
        <v>237</v>
      </c>
      <c r="C336" s="29">
        <v>96574.21</v>
      </c>
      <c r="D336" s="29">
        <v>96574.21</v>
      </c>
      <c r="E336" s="30"/>
      <c r="F336" s="30"/>
      <c r="G336" s="48"/>
    </row>
    <row r="337" spans="2:7">
      <c r="B337" s="106" t="s">
        <v>238</v>
      </c>
      <c r="C337" s="29">
        <v>4926067.33</v>
      </c>
      <c r="D337" s="29">
        <v>4926067.33</v>
      </c>
      <c r="E337" s="30"/>
      <c r="F337" s="30"/>
      <c r="G337" s="48"/>
    </row>
    <row r="338" spans="2:7">
      <c r="B338" s="107" t="s">
        <v>239</v>
      </c>
      <c r="C338" s="33">
        <v>-60001.5</v>
      </c>
      <c r="D338" s="33">
        <v>-60001.5</v>
      </c>
      <c r="E338" s="34"/>
      <c r="F338" s="34"/>
      <c r="G338" s="52"/>
    </row>
    <row r="339" spans="2:7">
      <c r="C339" s="23">
        <f>SUM(C321:C338)</f>
        <v>-104031146.76000001</v>
      </c>
      <c r="D339" s="23">
        <f>SUM(D321:D338)</f>
        <v>-108779683.18000002</v>
      </c>
      <c r="E339" s="23">
        <f>SUM(E321:E338)</f>
        <v>-4748536.4199999981</v>
      </c>
      <c r="F339" s="108"/>
      <c r="G339" s="109"/>
    </row>
    <row r="342" spans="2:7">
      <c r="B342" s="110"/>
      <c r="C342" s="111"/>
      <c r="D342" s="111"/>
      <c r="E342" s="110"/>
      <c r="F342" s="110"/>
    </row>
    <row r="343" spans="2:7">
      <c r="B343" s="100" t="s">
        <v>240</v>
      </c>
      <c r="C343" s="101" t="s">
        <v>44</v>
      </c>
      <c r="D343" s="23" t="s">
        <v>45</v>
      </c>
      <c r="E343" s="24" t="s">
        <v>221</v>
      </c>
      <c r="F343" s="112" t="s">
        <v>125</v>
      </c>
    </row>
    <row r="344" spans="2:7">
      <c r="B344" s="104" t="s">
        <v>241</v>
      </c>
      <c r="C344" s="26">
        <v>2251460.84</v>
      </c>
      <c r="D344" s="26">
        <v>-660665.99</v>
      </c>
      <c r="E344" s="27">
        <v>-2912126.83</v>
      </c>
      <c r="F344" s="27"/>
    </row>
    <row r="345" spans="2:7">
      <c r="B345" s="106" t="s">
        <v>242</v>
      </c>
      <c r="C345" s="29">
        <v>-30992.2</v>
      </c>
      <c r="D345" s="29">
        <v>-30992.2</v>
      </c>
      <c r="E345" s="30"/>
      <c r="F345" s="30"/>
    </row>
    <row r="346" spans="2:7">
      <c r="B346" s="106" t="s">
        <v>243</v>
      </c>
      <c r="C346" s="29">
        <v>10428303.59</v>
      </c>
      <c r="D346" s="29">
        <v>9515613.8100000005</v>
      </c>
      <c r="E346" s="30">
        <v>-912689.78</v>
      </c>
      <c r="F346" s="30"/>
    </row>
    <row r="347" spans="2:7">
      <c r="B347" s="106" t="s">
        <v>244</v>
      </c>
      <c r="C347" s="29">
        <v>7872892.1699999999</v>
      </c>
      <c r="D347" s="29">
        <v>7872892.1699999999</v>
      </c>
      <c r="E347" s="30"/>
      <c r="F347" s="30"/>
    </row>
    <row r="348" spans="2:7">
      <c r="B348" s="106" t="s">
        <v>245</v>
      </c>
      <c r="C348" s="29">
        <v>6264103.04</v>
      </c>
      <c r="D348" s="29">
        <v>6264103.04</v>
      </c>
      <c r="E348" s="30"/>
      <c r="F348" s="30"/>
    </row>
    <row r="349" spans="2:7">
      <c r="B349" s="106" t="s">
        <v>246</v>
      </c>
      <c r="C349" s="29">
        <v>14138215.02</v>
      </c>
      <c r="D349" s="29">
        <v>13678944.890000001</v>
      </c>
      <c r="E349" s="30">
        <v>-459270.13</v>
      </c>
      <c r="F349" s="30"/>
    </row>
    <row r="350" spans="2:7">
      <c r="B350" s="106" t="s">
        <v>247</v>
      </c>
      <c r="C350" s="29"/>
      <c r="D350" s="29">
        <v>-696130.47</v>
      </c>
      <c r="E350" s="30">
        <v>-696130.47</v>
      </c>
      <c r="F350" s="30"/>
    </row>
    <row r="351" spans="2:7">
      <c r="B351" s="106" t="s">
        <v>248</v>
      </c>
      <c r="C351" s="29">
        <v>-2920113.15</v>
      </c>
      <c r="D351" s="29">
        <v>-2054418.37</v>
      </c>
      <c r="E351" s="30">
        <v>865694.78</v>
      </c>
      <c r="F351" s="30"/>
    </row>
    <row r="352" spans="2:7">
      <c r="B352" s="106" t="s">
        <v>249</v>
      </c>
      <c r="C352" s="29">
        <v>-12003294.08</v>
      </c>
      <c r="D352" s="29">
        <v>-13511385.07</v>
      </c>
      <c r="E352" s="30">
        <v>-1508090.99</v>
      </c>
      <c r="F352" s="30"/>
    </row>
    <row r="353" spans="2:6">
      <c r="B353" s="106" t="s">
        <v>250</v>
      </c>
      <c r="C353" s="29">
        <v>-2569319.2400000002</v>
      </c>
      <c r="D353" s="29">
        <v>-2569319.2400000002</v>
      </c>
      <c r="E353" s="30"/>
      <c r="F353" s="30"/>
    </row>
    <row r="354" spans="2:6">
      <c r="B354" s="106" t="s">
        <v>251</v>
      </c>
      <c r="C354" s="29">
        <v>-13208099.16</v>
      </c>
      <c r="D354" s="29">
        <v>-13636545.800000001</v>
      </c>
      <c r="E354" s="30">
        <v>-428446.64</v>
      </c>
      <c r="F354" s="30"/>
    </row>
    <row r="355" spans="2:6">
      <c r="B355" s="64" t="s">
        <v>252</v>
      </c>
      <c r="C355" s="29">
        <v>-2465700.42</v>
      </c>
      <c r="D355" s="29">
        <v>-2465700.42</v>
      </c>
      <c r="E355" s="30"/>
      <c r="F355" s="30"/>
    </row>
    <row r="356" spans="2:6">
      <c r="B356" s="113" t="s">
        <v>253</v>
      </c>
      <c r="C356" s="33">
        <v>5505995.5700000003</v>
      </c>
      <c r="D356" s="33">
        <v>2367062.34</v>
      </c>
      <c r="E356" s="34">
        <v>-3138933.23</v>
      </c>
      <c r="F356" s="34"/>
    </row>
    <row r="357" spans="2:6">
      <c r="C357" s="23">
        <f>SUM(C344:C355)</f>
        <v>7757456.4099999946</v>
      </c>
      <c r="D357" s="23">
        <f>SUM(D344:D355)</f>
        <v>1706396.3499999996</v>
      </c>
      <c r="E357" s="23">
        <f>SUM(E344:E355)</f>
        <v>-6051060.0599999996</v>
      </c>
      <c r="F357" s="23"/>
    </row>
    <row r="361" spans="2:6">
      <c r="B361" s="17" t="s">
        <v>254</v>
      </c>
    </row>
    <row r="363" spans="2:6">
      <c r="B363" s="100" t="s">
        <v>255</v>
      </c>
      <c r="C363" s="101" t="s">
        <v>44</v>
      </c>
      <c r="D363" s="23" t="s">
        <v>45</v>
      </c>
      <c r="E363" s="24" t="s">
        <v>46</v>
      </c>
    </row>
    <row r="364" spans="2:6">
      <c r="B364" s="104" t="s">
        <v>256</v>
      </c>
      <c r="C364" s="26">
        <v>842217.2</v>
      </c>
      <c r="D364" s="26">
        <v>1616963.29</v>
      </c>
      <c r="E364" s="27">
        <v>774746.09</v>
      </c>
    </row>
    <row r="365" spans="2:6">
      <c r="B365" s="106" t="s">
        <v>257</v>
      </c>
      <c r="C365" s="29">
        <v>3091233.77</v>
      </c>
      <c r="D365" s="29">
        <v>2593262.38</v>
      </c>
      <c r="E365" s="30">
        <v>-497971.39</v>
      </c>
    </row>
    <row r="366" spans="2:6">
      <c r="B366" s="106" t="s">
        <v>258</v>
      </c>
      <c r="C366" s="29">
        <v>292.32</v>
      </c>
      <c r="D366" s="29">
        <v>257.32</v>
      </c>
      <c r="E366" s="30">
        <v>-35</v>
      </c>
    </row>
    <row r="367" spans="2:6">
      <c r="B367" s="106" t="s">
        <v>259</v>
      </c>
      <c r="C367" s="29">
        <v>4000</v>
      </c>
      <c r="D367" s="29">
        <v>4000</v>
      </c>
      <c r="E367" s="30"/>
    </row>
    <row r="368" spans="2:6">
      <c r="B368" s="106" t="s">
        <v>260</v>
      </c>
      <c r="C368" s="29">
        <v>454855.11</v>
      </c>
      <c r="D368" s="29">
        <v>352767.93</v>
      </c>
      <c r="E368" s="30">
        <v>-102087.18</v>
      </c>
    </row>
    <row r="369" spans="2:5">
      <c r="B369" s="106" t="s">
        <v>261</v>
      </c>
      <c r="C369" s="29">
        <v>44690.65</v>
      </c>
      <c r="D369" s="29">
        <v>43512.93</v>
      </c>
      <c r="E369" s="30">
        <v>-1177.72</v>
      </c>
    </row>
    <row r="370" spans="2:5">
      <c r="B370" s="106" t="s">
        <v>262</v>
      </c>
      <c r="C370" s="29">
        <v>32486.93</v>
      </c>
      <c r="D370" s="29">
        <v>32486.93</v>
      </c>
      <c r="E370" s="30"/>
    </row>
    <row r="371" spans="2:5">
      <c r="B371" s="106" t="s">
        <v>263</v>
      </c>
      <c r="C371" s="29">
        <v>563056.19999999995</v>
      </c>
      <c r="D371" s="29">
        <v>511666.51</v>
      </c>
      <c r="E371" s="30">
        <v>-51389.69</v>
      </c>
    </row>
    <row r="372" spans="2:5">
      <c r="B372" s="106" t="s">
        <v>264</v>
      </c>
      <c r="C372" s="29">
        <v>83919.99</v>
      </c>
      <c r="D372" s="29"/>
      <c r="E372" s="30">
        <v>-83919.99</v>
      </c>
    </row>
    <row r="373" spans="2:5">
      <c r="B373" s="106" t="s">
        <v>265</v>
      </c>
      <c r="C373" s="29">
        <v>34184.35</v>
      </c>
      <c r="D373" s="29">
        <v>34184.35</v>
      </c>
      <c r="E373" s="30"/>
    </row>
    <row r="374" spans="2:5">
      <c r="B374" s="106" t="s">
        <v>266</v>
      </c>
      <c r="C374" s="29">
        <v>835727.75</v>
      </c>
      <c r="D374" s="29">
        <v>35975.919999999998</v>
      </c>
      <c r="E374" s="30">
        <v>-799751.83</v>
      </c>
    </row>
    <row r="375" spans="2:5">
      <c r="B375" s="64" t="s">
        <v>267</v>
      </c>
      <c r="C375" s="29">
        <v>4836213.1900000004</v>
      </c>
      <c r="D375" s="29">
        <v>2267512.06</v>
      </c>
      <c r="E375" s="30">
        <v>-2568701.13</v>
      </c>
    </row>
    <row r="376" spans="2:5">
      <c r="B376" s="64" t="s">
        <v>268</v>
      </c>
      <c r="C376" s="29"/>
      <c r="D376" s="29">
        <v>6000</v>
      </c>
      <c r="E376" s="30">
        <v>6000</v>
      </c>
    </row>
    <row r="377" spans="2:5">
      <c r="B377" s="113" t="s">
        <v>269</v>
      </c>
      <c r="C377" s="33">
        <v>10822877.460000001</v>
      </c>
      <c r="D377" s="33">
        <v>7498589.6200000001</v>
      </c>
      <c r="E377" s="34">
        <v>-3324287.84</v>
      </c>
    </row>
    <row r="378" spans="2:5">
      <c r="C378" s="23">
        <f>+C377</f>
        <v>10822877.460000001</v>
      </c>
      <c r="D378" s="23">
        <f>+D377</f>
        <v>7498589.6200000001</v>
      </c>
      <c r="E378" s="23">
        <f>+E377</f>
        <v>-3324287.84</v>
      </c>
    </row>
    <row r="381" spans="2:5">
      <c r="B381" s="100" t="s">
        <v>270</v>
      </c>
      <c r="C381" s="101" t="s">
        <v>46</v>
      </c>
      <c r="D381" s="23" t="s">
        <v>271</v>
      </c>
      <c r="E381" s="11"/>
    </row>
    <row r="382" spans="2:5">
      <c r="B382" s="61" t="s">
        <v>272</v>
      </c>
      <c r="C382" s="114">
        <v>604957.73</v>
      </c>
      <c r="D382" s="26"/>
      <c r="E382" s="47"/>
    </row>
    <row r="383" spans="2:5">
      <c r="B383" s="64" t="s">
        <v>273</v>
      </c>
      <c r="C383" s="58">
        <v>604957.73</v>
      </c>
      <c r="D383" s="29"/>
      <c r="E383" s="47"/>
    </row>
    <row r="384" spans="2:5">
      <c r="B384" s="64" t="s">
        <v>274</v>
      </c>
      <c r="C384" s="58">
        <v>190475</v>
      </c>
      <c r="D384" s="29"/>
      <c r="E384" s="47"/>
    </row>
    <row r="385" spans="2:7">
      <c r="B385" s="64" t="s">
        <v>275</v>
      </c>
      <c r="C385" s="58">
        <v>190475</v>
      </c>
      <c r="D385" s="29"/>
      <c r="E385" s="47"/>
    </row>
    <row r="386" spans="2:7">
      <c r="B386" s="32"/>
      <c r="C386" s="115"/>
      <c r="D386" s="33"/>
      <c r="E386" s="47"/>
      <c r="F386" s="11"/>
      <c r="G386" s="11"/>
    </row>
    <row r="387" spans="2:7">
      <c r="C387" s="23">
        <f>C383+C385</f>
        <v>795432.73</v>
      </c>
      <c r="D387" s="23"/>
      <c r="E387" s="11"/>
      <c r="F387" s="11"/>
      <c r="G387" s="11"/>
    </row>
    <row r="388" spans="2:7">
      <c r="F388" s="11"/>
      <c r="G388" s="11"/>
    </row>
    <row r="389" spans="2:7" ht="15">
      <c r="B389" t="s">
        <v>276</v>
      </c>
      <c r="F389" s="11"/>
      <c r="G389" s="11"/>
    </row>
    <row r="390" spans="2:7">
      <c r="F390" s="11"/>
      <c r="G390" s="11"/>
    </row>
    <row r="391" spans="2:7">
      <c r="F391" s="11"/>
      <c r="G391" s="11"/>
    </row>
    <row r="392" spans="2:7">
      <c r="B392" s="17" t="s">
        <v>277</v>
      </c>
      <c r="F392" s="11"/>
      <c r="G392" s="11"/>
    </row>
    <row r="393" spans="2:7">
      <c r="B393" s="17" t="s">
        <v>278</v>
      </c>
      <c r="F393" s="11"/>
      <c r="G393" s="11"/>
    </row>
    <row r="394" spans="2:7">
      <c r="B394" s="116"/>
      <c r="C394" s="116"/>
      <c r="D394" s="116"/>
      <c r="E394" s="116"/>
      <c r="F394" s="11"/>
      <c r="G394" s="11"/>
    </row>
    <row r="395" spans="2:7">
      <c r="B395" s="117"/>
      <c r="C395" s="118"/>
      <c r="D395" s="118"/>
      <c r="E395" s="117"/>
      <c r="F395" s="11"/>
      <c r="G395" s="11"/>
    </row>
    <row r="396" spans="2:7">
      <c r="B396" s="119" t="s">
        <v>279</v>
      </c>
      <c r="C396" s="120"/>
      <c r="D396" s="120"/>
      <c r="E396" s="121"/>
      <c r="F396" s="11"/>
      <c r="G396" s="11"/>
    </row>
    <row r="397" spans="2:7">
      <c r="B397" s="122" t="s">
        <v>280</v>
      </c>
      <c r="C397" s="123"/>
      <c r="D397" s="123"/>
      <c r="E397" s="124"/>
      <c r="F397" s="11"/>
      <c r="G397" s="20"/>
    </row>
    <row r="398" spans="2:7">
      <c r="B398" s="125" t="s">
        <v>281</v>
      </c>
      <c r="C398" s="126"/>
      <c r="D398" s="126"/>
      <c r="E398" s="127"/>
      <c r="F398" s="11"/>
      <c r="G398" s="20"/>
    </row>
    <row r="399" spans="2:7">
      <c r="B399" s="128" t="s">
        <v>282</v>
      </c>
      <c r="C399" s="129"/>
      <c r="E399" s="130">
        <v>13489065.779999999</v>
      </c>
      <c r="F399" s="11"/>
      <c r="G399" s="20"/>
    </row>
    <row r="400" spans="2:7">
      <c r="B400" s="131"/>
      <c r="C400" s="131"/>
      <c r="D400" s="20"/>
      <c r="F400" s="11"/>
      <c r="G400" s="20"/>
    </row>
    <row r="401" spans="2:7">
      <c r="B401" s="132" t="s">
        <v>283</v>
      </c>
      <c r="C401" s="132"/>
      <c r="D401" s="133"/>
      <c r="E401" s="134">
        <f>SUM(D401:D406)</f>
        <v>278.47000000000003</v>
      </c>
      <c r="F401" s="11"/>
      <c r="G401" s="11"/>
    </row>
    <row r="402" spans="2:7">
      <c r="B402" s="135" t="s">
        <v>284</v>
      </c>
      <c r="C402" s="135"/>
      <c r="D402" s="136">
        <v>0</v>
      </c>
      <c r="E402" s="137"/>
      <c r="F402" s="11"/>
      <c r="G402" s="11"/>
    </row>
    <row r="403" spans="2:7">
      <c r="B403" s="135" t="s">
        <v>285</v>
      </c>
      <c r="C403" s="135"/>
      <c r="D403" s="136">
        <v>0</v>
      </c>
      <c r="E403" s="137"/>
      <c r="F403" s="11"/>
      <c r="G403" s="11"/>
    </row>
    <row r="404" spans="2:7">
      <c r="B404" s="135" t="s">
        <v>286</v>
      </c>
      <c r="C404" s="135"/>
      <c r="D404" s="136">
        <v>0</v>
      </c>
      <c r="E404" s="137"/>
      <c r="F404" s="11"/>
      <c r="G404" s="11"/>
    </row>
    <row r="405" spans="2:7">
      <c r="B405" s="135" t="s">
        <v>287</v>
      </c>
      <c r="C405" s="135"/>
      <c r="D405" s="136">
        <v>278.47000000000003</v>
      </c>
      <c r="E405" s="137"/>
      <c r="F405" s="11"/>
      <c r="G405" s="11"/>
    </row>
    <row r="406" spans="2:7">
      <c r="B406" s="138" t="s">
        <v>288</v>
      </c>
      <c r="C406" s="139"/>
      <c r="D406" s="136">
        <v>0</v>
      </c>
      <c r="E406" s="137"/>
      <c r="F406" s="11"/>
      <c r="G406" s="11"/>
    </row>
    <row r="407" spans="2:7">
      <c r="B407" s="131"/>
      <c r="C407" s="131"/>
      <c r="D407" s="20"/>
      <c r="F407" s="11"/>
      <c r="G407" s="11"/>
    </row>
    <row r="408" spans="2:7">
      <c r="B408" s="132" t="s">
        <v>289</v>
      </c>
      <c r="C408" s="132"/>
      <c r="D408" s="133"/>
      <c r="E408" s="140">
        <f>SUM(D408:D412)</f>
        <v>5176983.0599999996</v>
      </c>
      <c r="F408" s="11"/>
      <c r="G408" s="11"/>
    </row>
    <row r="409" spans="2:7">
      <c r="B409" s="135" t="s">
        <v>290</v>
      </c>
      <c r="C409" s="135"/>
      <c r="D409" s="136">
        <v>0</v>
      </c>
      <c r="E409" s="137"/>
      <c r="F409" s="11"/>
      <c r="G409" s="11"/>
    </row>
    <row r="410" spans="2:7">
      <c r="B410" s="135" t="s">
        <v>291</v>
      </c>
      <c r="C410" s="135"/>
      <c r="D410" s="136">
        <v>0</v>
      </c>
      <c r="E410" s="137"/>
      <c r="F410" s="11"/>
      <c r="G410" s="11"/>
    </row>
    <row r="411" spans="2:7">
      <c r="B411" s="135" t="s">
        <v>292</v>
      </c>
      <c r="C411" s="135"/>
      <c r="D411" s="136">
        <v>0</v>
      </c>
      <c r="E411" s="137"/>
      <c r="F411" s="11"/>
      <c r="G411" s="11"/>
    </row>
    <row r="412" spans="2:7">
      <c r="B412" s="141" t="s">
        <v>293</v>
      </c>
      <c r="C412" s="142"/>
      <c r="D412" s="143">
        <v>5176983.0599999996</v>
      </c>
      <c r="E412" s="144"/>
      <c r="F412" s="11"/>
      <c r="G412" s="11"/>
    </row>
    <row r="413" spans="2:7">
      <c r="B413" s="131"/>
      <c r="C413" s="131"/>
      <c r="F413" s="11"/>
      <c r="G413" s="11"/>
    </row>
    <row r="414" spans="2:7">
      <c r="B414" s="145" t="s">
        <v>294</v>
      </c>
      <c r="C414" s="145"/>
      <c r="E414" s="146">
        <f>+E399+E401-E408</f>
        <v>8312361.1900000004</v>
      </c>
      <c r="F414" s="11"/>
      <c r="G414" s="20"/>
    </row>
    <row r="415" spans="2:7">
      <c r="B415" s="117"/>
      <c r="C415" s="118"/>
      <c r="D415" s="118"/>
      <c r="E415" s="117"/>
      <c r="F415" s="11"/>
      <c r="G415" s="11"/>
    </row>
    <row r="416" spans="2:7">
      <c r="B416" s="117"/>
      <c r="C416" s="118"/>
      <c r="D416" s="118"/>
      <c r="E416" s="117"/>
      <c r="F416" s="11"/>
      <c r="G416" s="11"/>
    </row>
    <row r="417" spans="2:7">
      <c r="B417" s="119" t="s">
        <v>295</v>
      </c>
      <c r="C417" s="120"/>
      <c r="D417" s="120"/>
      <c r="E417" s="121"/>
      <c r="F417" s="11"/>
      <c r="G417" s="11"/>
    </row>
    <row r="418" spans="2:7">
      <c r="B418" s="122" t="s">
        <v>280</v>
      </c>
      <c r="C418" s="123"/>
      <c r="D418" s="123"/>
      <c r="E418" s="124"/>
      <c r="F418" s="11"/>
      <c r="G418" s="11"/>
    </row>
    <row r="419" spans="2:7">
      <c r="B419" s="125" t="s">
        <v>281</v>
      </c>
      <c r="C419" s="126"/>
      <c r="D419" s="126"/>
      <c r="E419" s="127"/>
      <c r="F419" s="11"/>
      <c r="G419" s="11"/>
    </row>
    <row r="420" spans="2:7">
      <c r="B420" s="128" t="s">
        <v>296</v>
      </c>
      <c r="C420" s="129"/>
      <c r="E420" s="147">
        <v>8447077.9900000002</v>
      </c>
      <c r="F420" s="11"/>
      <c r="G420" s="11"/>
    </row>
    <row r="421" spans="2:7">
      <c r="B421" s="131"/>
      <c r="C421" s="131"/>
      <c r="F421" s="11"/>
      <c r="G421" s="11"/>
    </row>
    <row r="422" spans="2:7">
      <c r="B422" s="148" t="s">
        <v>297</v>
      </c>
      <c r="C422" s="148"/>
      <c r="D422" s="133"/>
      <c r="E422" s="149">
        <f>SUM(D422:D439)</f>
        <v>795432.73</v>
      </c>
      <c r="F422" s="11"/>
      <c r="G422" s="11"/>
    </row>
    <row r="423" spans="2:7">
      <c r="B423" s="135" t="s">
        <v>298</v>
      </c>
      <c r="C423" s="135"/>
      <c r="D423" s="136">
        <v>0</v>
      </c>
      <c r="E423" s="150"/>
      <c r="F423" s="11"/>
      <c r="G423" s="11"/>
    </row>
    <row r="424" spans="2:7">
      <c r="B424" s="135" t="s">
        <v>299</v>
      </c>
      <c r="C424" s="135"/>
      <c r="D424" s="136">
        <v>0</v>
      </c>
      <c r="E424" s="150"/>
      <c r="F424" s="11"/>
      <c r="G424" s="11"/>
    </row>
    <row r="425" spans="2:7">
      <c r="B425" s="135" t="s">
        <v>300</v>
      </c>
      <c r="C425" s="135"/>
      <c r="D425" s="136">
        <v>0</v>
      </c>
      <c r="E425" s="150"/>
      <c r="F425" s="11"/>
      <c r="G425" s="11"/>
    </row>
    <row r="426" spans="2:7">
      <c r="B426" s="135" t="s">
        <v>301</v>
      </c>
      <c r="C426" s="135"/>
      <c r="D426" s="136">
        <v>190475</v>
      </c>
      <c r="E426" s="150"/>
      <c r="F426" s="11"/>
      <c r="G426" s="11"/>
    </row>
    <row r="427" spans="2:7">
      <c r="B427" s="135" t="s">
        <v>302</v>
      </c>
      <c r="C427" s="135"/>
      <c r="D427" s="136">
        <v>0</v>
      </c>
      <c r="E427" s="150"/>
      <c r="F427" s="11"/>
      <c r="G427" s="20"/>
    </row>
    <row r="428" spans="2:7">
      <c r="B428" s="135" t="s">
        <v>303</v>
      </c>
      <c r="C428" s="135"/>
      <c r="D428" s="136">
        <v>0</v>
      </c>
      <c r="E428" s="150"/>
      <c r="F428" s="11"/>
      <c r="G428" s="11"/>
    </row>
    <row r="429" spans="2:7">
      <c r="B429" s="135" t="s">
        <v>304</v>
      </c>
      <c r="C429" s="135"/>
      <c r="D429" s="136">
        <v>0</v>
      </c>
      <c r="E429" s="150"/>
      <c r="F429" s="11"/>
      <c r="G429" s="20"/>
    </row>
    <row r="430" spans="2:7">
      <c r="B430" s="135" t="s">
        <v>305</v>
      </c>
      <c r="C430" s="135"/>
      <c r="D430" s="136">
        <v>0</v>
      </c>
      <c r="E430" s="150"/>
      <c r="F430" s="11"/>
      <c r="G430" s="11"/>
    </row>
    <row r="431" spans="2:7">
      <c r="B431" s="135" t="s">
        <v>306</v>
      </c>
      <c r="C431" s="135"/>
      <c r="D431" s="136">
        <v>0</v>
      </c>
      <c r="E431" s="150"/>
      <c r="F431" s="11"/>
      <c r="G431" s="20"/>
    </row>
    <row r="432" spans="2:7">
      <c r="B432" s="135" t="s">
        <v>307</v>
      </c>
      <c r="C432" s="135"/>
      <c r="D432" s="136">
        <v>604957.73</v>
      </c>
      <c r="E432" s="150"/>
      <c r="F432" s="11"/>
      <c r="G432" s="20"/>
    </row>
    <row r="433" spans="2:7">
      <c r="B433" s="135" t="s">
        <v>308</v>
      </c>
      <c r="C433" s="135"/>
      <c r="D433" s="136">
        <v>0</v>
      </c>
      <c r="E433" s="150"/>
      <c r="F433" s="11"/>
      <c r="G433" s="20"/>
    </row>
    <row r="434" spans="2:7">
      <c r="B434" s="135" t="s">
        <v>309</v>
      </c>
      <c r="C434" s="135"/>
      <c r="D434" s="136">
        <v>0</v>
      </c>
      <c r="E434" s="150"/>
      <c r="F434" s="11"/>
      <c r="G434" s="20"/>
    </row>
    <row r="435" spans="2:7">
      <c r="B435" s="135" t="s">
        <v>310</v>
      </c>
      <c r="C435" s="135"/>
      <c r="D435" s="136">
        <v>0</v>
      </c>
      <c r="E435" s="150"/>
      <c r="F435" s="11"/>
      <c r="G435" s="151"/>
    </row>
    <row r="436" spans="2:7">
      <c r="B436" s="135" t="s">
        <v>311</v>
      </c>
      <c r="C436" s="135"/>
      <c r="D436" s="136">
        <v>0</v>
      </c>
      <c r="E436" s="150"/>
      <c r="F436" s="11"/>
      <c r="G436" s="11"/>
    </row>
    <row r="437" spans="2:7">
      <c r="B437" s="135" t="s">
        <v>312</v>
      </c>
      <c r="C437" s="135"/>
      <c r="D437" s="136">
        <v>0</v>
      </c>
      <c r="E437" s="150"/>
      <c r="F437" s="11"/>
      <c r="G437" s="11"/>
    </row>
    <row r="438" spans="2:7">
      <c r="B438" s="135" t="s">
        <v>313</v>
      </c>
      <c r="C438" s="135"/>
      <c r="D438" s="136">
        <v>0</v>
      </c>
      <c r="E438" s="150"/>
      <c r="F438" s="11"/>
      <c r="G438" s="11"/>
    </row>
    <row r="439" spans="2:7">
      <c r="B439" s="152" t="s">
        <v>314</v>
      </c>
      <c r="C439" s="153"/>
      <c r="D439" s="136">
        <v>0</v>
      </c>
      <c r="E439" s="150"/>
      <c r="F439" s="11"/>
      <c r="G439" s="11"/>
    </row>
    <row r="440" spans="2:7">
      <c r="B440" s="131"/>
      <c r="C440" s="131"/>
      <c r="F440" s="11"/>
      <c r="G440" s="11"/>
    </row>
    <row r="441" spans="2:7">
      <c r="B441" s="148" t="s">
        <v>315</v>
      </c>
      <c r="C441" s="148"/>
      <c r="D441" s="133"/>
      <c r="E441" s="149">
        <f>SUM(D441:D448)</f>
        <v>49.94</v>
      </c>
      <c r="F441" s="11"/>
      <c r="G441" s="11"/>
    </row>
    <row r="442" spans="2:7">
      <c r="B442" s="135" t="s">
        <v>316</v>
      </c>
      <c r="C442" s="135"/>
      <c r="D442" s="136">
        <v>0</v>
      </c>
      <c r="E442" s="150"/>
      <c r="F442" s="11"/>
      <c r="G442" s="11"/>
    </row>
    <row r="443" spans="2:7">
      <c r="B443" s="135" t="s">
        <v>317</v>
      </c>
      <c r="C443" s="135"/>
      <c r="D443" s="136">
        <v>0</v>
      </c>
      <c r="E443" s="150"/>
      <c r="F443" s="11"/>
      <c r="G443" s="11"/>
    </row>
    <row r="444" spans="2:7">
      <c r="B444" s="135" t="s">
        <v>318</v>
      </c>
      <c r="C444" s="135"/>
      <c r="D444" s="136">
        <v>0</v>
      </c>
      <c r="E444" s="150"/>
      <c r="F444" s="11"/>
      <c r="G444" s="11"/>
    </row>
    <row r="445" spans="2:7">
      <c r="B445" s="135" t="s">
        <v>319</v>
      </c>
      <c r="C445" s="135"/>
      <c r="D445" s="136">
        <v>0</v>
      </c>
      <c r="E445" s="150"/>
      <c r="F445" s="11"/>
      <c r="G445" s="11"/>
    </row>
    <row r="446" spans="2:7">
      <c r="B446" s="135" t="s">
        <v>320</v>
      </c>
      <c r="C446" s="135"/>
      <c r="D446" s="136">
        <v>0</v>
      </c>
      <c r="E446" s="150"/>
      <c r="F446" s="11"/>
      <c r="G446" s="11"/>
    </row>
    <row r="447" spans="2:7">
      <c r="B447" s="135" t="s">
        <v>321</v>
      </c>
      <c r="C447" s="135"/>
      <c r="D447" s="136">
        <v>0</v>
      </c>
      <c r="E447" s="150"/>
      <c r="F447" s="11"/>
      <c r="G447" s="11"/>
    </row>
    <row r="448" spans="2:7">
      <c r="B448" s="152" t="s">
        <v>322</v>
      </c>
      <c r="C448" s="153"/>
      <c r="D448" s="136">
        <v>49.94</v>
      </c>
      <c r="E448" s="150"/>
      <c r="F448" s="11"/>
      <c r="G448" s="11"/>
    </row>
    <row r="449" spans="2:7">
      <c r="B449" s="131"/>
      <c r="C449" s="131"/>
      <c r="F449" s="11"/>
      <c r="G449" s="11"/>
    </row>
    <row r="450" spans="2:7">
      <c r="B450" s="154" t="s">
        <v>323</v>
      </c>
      <c r="E450" s="146">
        <f>+E420-E422+E441</f>
        <v>7651695.2000000002</v>
      </c>
      <c r="F450" s="20"/>
      <c r="G450" s="20"/>
    </row>
    <row r="451" spans="2:7">
      <c r="F451" s="155"/>
      <c r="G451" s="11"/>
    </row>
    <row r="452" spans="2:7">
      <c r="F452" s="11"/>
      <c r="G452" s="11"/>
    </row>
    <row r="453" spans="2:7">
      <c r="F453" s="156"/>
      <c r="G453" s="11"/>
    </row>
    <row r="454" spans="2:7">
      <c r="F454" s="156"/>
      <c r="G454" s="11"/>
    </row>
    <row r="455" spans="2:7">
      <c r="F455" s="11"/>
      <c r="G455" s="11"/>
    </row>
    <row r="456" spans="2:7">
      <c r="B456" s="157" t="s">
        <v>324</v>
      </c>
      <c r="C456" s="157"/>
      <c r="D456" s="157"/>
      <c r="E456" s="157"/>
      <c r="F456" s="157"/>
      <c r="G456" s="11"/>
    </row>
    <row r="457" spans="2:7">
      <c r="B457" s="158"/>
      <c r="C457" s="159"/>
      <c r="D457" s="159"/>
      <c r="E457" s="158"/>
      <c r="F457" s="158"/>
      <c r="G457" s="11"/>
    </row>
    <row r="458" spans="2:7">
      <c r="B458" s="158"/>
      <c r="C458" s="159"/>
      <c r="D458" s="159"/>
      <c r="E458" s="158"/>
      <c r="F458" s="158"/>
      <c r="G458" s="11"/>
    </row>
    <row r="459" spans="2:7">
      <c r="B459" s="70" t="s">
        <v>325</v>
      </c>
      <c r="C459" s="71" t="s">
        <v>44</v>
      </c>
      <c r="D459" s="96" t="s">
        <v>45</v>
      </c>
      <c r="E459" s="97" t="s">
        <v>46</v>
      </c>
      <c r="F459" s="11"/>
      <c r="G459" s="11"/>
    </row>
    <row r="460" spans="2:7">
      <c r="B460" s="25" t="s">
        <v>326</v>
      </c>
      <c r="C460" s="114">
        <v>0</v>
      </c>
      <c r="D460" s="114"/>
      <c r="E460" s="105"/>
      <c r="F460" s="11"/>
      <c r="G460" s="11"/>
    </row>
    <row r="461" spans="2:7">
      <c r="B461" s="28"/>
      <c r="C461" s="58">
        <v>0</v>
      </c>
      <c r="D461" s="58"/>
      <c r="E461" s="48"/>
      <c r="F461" s="11"/>
      <c r="G461" s="11"/>
    </row>
    <row r="462" spans="2:7">
      <c r="B462" s="32"/>
      <c r="C462" s="160">
        <v>0</v>
      </c>
      <c r="D462" s="160">
        <v>0</v>
      </c>
      <c r="E462" s="161">
        <v>0</v>
      </c>
      <c r="F462" s="11"/>
      <c r="G462" s="11"/>
    </row>
    <row r="463" spans="2:7">
      <c r="C463" s="23">
        <f t="shared" ref="C463" si="6">SUM(C461:C462)</f>
        <v>0</v>
      </c>
      <c r="D463" s="23">
        <f t="shared" ref="D463:E463" si="7">SUM(D461:D462)</f>
        <v>0</v>
      </c>
      <c r="E463" s="24">
        <f t="shared" si="7"/>
        <v>0</v>
      </c>
      <c r="F463" s="11"/>
      <c r="G463" s="11"/>
    </row>
    <row r="464" spans="2:7">
      <c r="F464" s="11"/>
      <c r="G464" s="11"/>
    </row>
    <row r="465" spans="2:7">
      <c r="F465" s="11"/>
      <c r="G465" s="11"/>
    </row>
    <row r="466" spans="2:7">
      <c r="F466" s="11"/>
      <c r="G466" s="11"/>
    </row>
    <row r="467" spans="2:7">
      <c r="F467" s="11"/>
      <c r="G467" s="11"/>
    </row>
    <row r="468" spans="2:7">
      <c r="F468" s="11"/>
      <c r="G468" s="11"/>
    </row>
    <row r="469" spans="2:7">
      <c r="F469" s="11"/>
      <c r="G469" s="11"/>
    </row>
    <row r="470" spans="2:7">
      <c r="B470" s="157"/>
      <c r="C470" s="157"/>
      <c r="D470" s="157"/>
      <c r="E470" s="157"/>
      <c r="F470" s="157"/>
      <c r="G470" s="11"/>
    </row>
    <row r="471" spans="2:7">
      <c r="F471" s="11"/>
      <c r="G471" s="11"/>
    </row>
    <row r="472" spans="2:7">
      <c r="F472" s="11"/>
      <c r="G472" s="11"/>
    </row>
    <row r="473" spans="2:7">
      <c r="F473" s="11"/>
      <c r="G473" s="11"/>
    </row>
    <row r="474" spans="2:7">
      <c r="F474" s="11"/>
      <c r="G474" s="11"/>
    </row>
    <row r="475" spans="2:7">
      <c r="F475" s="11"/>
      <c r="G475" s="11"/>
    </row>
    <row r="476" spans="2:7">
      <c r="F476" s="11"/>
      <c r="G476" s="11"/>
    </row>
    <row r="477" spans="2:7">
      <c r="B477" s="162" t="s">
        <v>327</v>
      </c>
      <c r="F477" s="11"/>
      <c r="G477" s="11"/>
    </row>
    <row r="478" spans="2:7">
      <c r="F478" s="11"/>
      <c r="G478" s="11"/>
    </row>
    <row r="479" spans="2:7">
      <c r="C479" s="118"/>
      <c r="D479" s="118"/>
      <c r="E479" s="117"/>
    </row>
    <row r="480" spans="2:7" s="11" customFormat="1">
      <c r="C480" s="165"/>
      <c r="D480" s="165"/>
      <c r="E480" s="163"/>
    </row>
    <row r="481" spans="2:7" s="11" customFormat="1">
      <c r="C481" s="165"/>
      <c r="D481" s="165"/>
      <c r="E481" s="163"/>
    </row>
    <row r="482" spans="2:7" s="11" customFormat="1">
      <c r="C482" s="20"/>
      <c r="D482" s="20"/>
    </row>
    <row r="483" spans="2:7" s="11" customFormat="1">
      <c r="B483" s="163"/>
      <c r="C483" s="165"/>
      <c r="D483" s="165"/>
      <c r="E483" s="163"/>
      <c r="F483" s="163"/>
      <c r="G483" s="163"/>
    </row>
    <row r="484" spans="2:7" s="11" customFormat="1">
      <c r="B484" s="166"/>
      <c r="C484" s="165"/>
      <c r="D484" s="167"/>
      <c r="E484" s="167"/>
      <c r="G484" s="164"/>
    </row>
    <row r="485" spans="2:7" s="11" customFormat="1">
      <c r="B485" s="166"/>
      <c r="C485" s="165"/>
      <c r="D485" s="167"/>
      <c r="E485" s="167"/>
      <c r="F485" s="164"/>
      <c r="G485" s="164"/>
    </row>
    <row r="486" spans="2:7" s="11" customFormat="1">
      <c r="B486" s="163"/>
      <c r="C486" s="165"/>
      <c r="D486" s="165"/>
      <c r="E486" s="163"/>
      <c r="F486" s="163"/>
      <c r="G486" s="163"/>
    </row>
    <row r="487" spans="2:7" s="11" customFormat="1">
      <c r="B487" s="163"/>
      <c r="C487" s="165"/>
      <c r="D487" s="165"/>
      <c r="E487" s="163"/>
      <c r="F487" s="163"/>
      <c r="G487" s="163"/>
    </row>
  </sheetData>
  <mergeCells count="68">
    <mergeCell ref="D484:E484"/>
    <mergeCell ref="D485:E485"/>
    <mergeCell ref="B446:C446"/>
    <mergeCell ref="B447:C447"/>
    <mergeCell ref="B448:C448"/>
    <mergeCell ref="B449:C449"/>
    <mergeCell ref="B456:F456"/>
    <mergeCell ref="B470:F470"/>
    <mergeCell ref="B440:C440"/>
    <mergeCell ref="B441:C441"/>
    <mergeCell ref="B442:C442"/>
    <mergeCell ref="B443:C443"/>
    <mergeCell ref="B444:C444"/>
    <mergeCell ref="B445:C445"/>
    <mergeCell ref="B434:C434"/>
    <mergeCell ref="B435:C435"/>
    <mergeCell ref="B436:C436"/>
    <mergeCell ref="B437:C437"/>
    <mergeCell ref="B438:C438"/>
    <mergeCell ref="B439:C439"/>
    <mergeCell ref="B428:C428"/>
    <mergeCell ref="B429:C429"/>
    <mergeCell ref="B430:C430"/>
    <mergeCell ref="B431:C431"/>
    <mergeCell ref="B432:C432"/>
    <mergeCell ref="B433:C433"/>
    <mergeCell ref="B422:C422"/>
    <mergeCell ref="B423:C423"/>
    <mergeCell ref="B424:C424"/>
    <mergeCell ref="B425:C425"/>
    <mergeCell ref="B426:C426"/>
    <mergeCell ref="B427:C427"/>
    <mergeCell ref="B414:C414"/>
    <mergeCell ref="B417:E417"/>
    <mergeCell ref="B418:E418"/>
    <mergeCell ref="B419:E419"/>
    <mergeCell ref="B420:C420"/>
    <mergeCell ref="B421:C421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E396"/>
    <mergeCell ref="B397:E397"/>
    <mergeCell ref="B398:E398"/>
    <mergeCell ref="B399:C399"/>
    <mergeCell ref="B400:C400"/>
    <mergeCell ref="B401:C401"/>
    <mergeCell ref="D199:E199"/>
    <mergeCell ref="D206:E206"/>
    <mergeCell ref="D213:E213"/>
    <mergeCell ref="D249:E249"/>
    <mergeCell ref="D257:E257"/>
    <mergeCell ref="B394:E394"/>
    <mergeCell ref="A2:G2"/>
    <mergeCell ref="A3:G3"/>
    <mergeCell ref="A4:G4"/>
    <mergeCell ref="A9:G9"/>
    <mergeCell ref="D72:E72"/>
    <mergeCell ref="D192:E192"/>
  </mergeCells>
  <dataValidations count="4">
    <dataValidation allowBlank="1" showInputMessage="1" showErrorMessage="1" prompt="Especificar origen de dicho recurso: Federal, Estatal, Municipal, Particulares." sqref="D188 D195 D202"/>
    <dataValidation allowBlank="1" showInputMessage="1" showErrorMessage="1" prompt="Características cualitativas significativas que les impacten financieramente." sqref="D156:E156 E188 E195 E202"/>
    <dataValidation allowBlank="1" showInputMessage="1" showErrorMessage="1" prompt="Corresponde al número de la cuenta de acuerdo al Plan de Cuentas emitido por el CONAC (DOF 22/11/2010)." sqref="B156"/>
    <dataValidation allowBlank="1" showInputMessage="1" showErrorMessage="1" prompt="Saldo final del periodo que corresponde la cuenta pública presentada (mensual:  enero, febrero, marzo, etc.; trimestral: 1er, 2do, 3ro. o 4to.)." sqref="C156 C188 C195 C202"/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2017-07-03T17:41:25Z</cp:lastPrinted>
  <dcterms:created xsi:type="dcterms:W3CDTF">2017-07-03T17:17:48Z</dcterms:created>
  <dcterms:modified xsi:type="dcterms:W3CDTF">2017-07-03T17:42:24Z</dcterms:modified>
</cp:coreProperties>
</file>